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Denne_projektmappe" defaultThemeVersion="166925"/>
  <mc:AlternateContent xmlns:mc="http://schemas.openxmlformats.org/markup-compatibility/2006">
    <mc:Choice Requires="x15">
      <x15ac:absPath xmlns:x15ac="http://schemas.microsoft.com/office/spreadsheetml/2010/11/ac" url="C:\MATEMATIK 9\9. KLASSE\REPETITION\"/>
    </mc:Choice>
  </mc:AlternateContent>
  <xr:revisionPtr revIDLastSave="0" documentId="13_ncr:1_{1AF2D448-7B11-425D-8446-6F7F89FCA42D}" xr6:coauthVersionLast="46" xr6:coauthVersionMax="46" xr10:uidLastSave="{00000000-0000-0000-0000-000000000000}"/>
  <workbookProtection workbookAlgorithmName="SHA-512" workbookHashValue="L0D3TZDbuVCTsKHr+XpjIN94gH2avqrA25qeQqXJ6tVP6KZS9bxw8E167vkvZMqWFwAFxLxuHLzyaQhwpQCvxA==" workbookSaltValue="GPrpwNxMImOhyVUHR2GeLA==" workbookSpinCount="100000" lockStructure="1"/>
  <bookViews>
    <workbookView xWindow="384" yWindow="384" windowWidth="22080" windowHeight="12240" xr2:uid="{DC7B533E-5C37-444A-9029-7FE6E7E1495A}"/>
  </bookViews>
  <sheets>
    <sheet name="OPGAVER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85" i="1" l="1"/>
  <c r="J1083" i="1"/>
  <c r="J1081" i="1"/>
  <c r="L110" i="1" l="1"/>
  <c r="J1163" i="1" l="1"/>
  <c r="L989" i="1"/>
  <c r="L1109" i="1"/>
  <c r="J1109" i="1" s="1"/>
  <c r="J1068" i="1"/>
  <c r="J1058" i="1"/>
  <c r="J993" i="1"/>
  <c r="J940" i="1"/>
  <c r="J766" i="1"/>
  <c r="J702" i="1"/>
  <c r="J630" i="1"/>
  <c r="L630" i="1"/>
  <c r="J572" i="1" l="1"/>
  <c r="J559" i="1"/>
  <c r="J449" i="1"/>
  <c r="J366" i="1"/>
  <c r="J345" i="1"/>
  <c r="J152" i="1"/>
  <c r="J140" i="1"/>
  <c r="J112" i="1"/>
  <c r="J67" i="1"/>
  <c r="J8" i="1"/>
  <c r="J10" i="1"/>
  <c r="J12" i="1"/>
  <c r="J14" i="1"/>
  <c r="J17" i="1"/>
  <c r="J19" i="1"/>
  <c r="J21" i="1"/>
  <c r="J26" i="1"/>
  <c r="J28" i="1"/>
  <c r="J30" i="1"/>
  <c r="J33" i="1"/>
  <c r="J38" i="1"/>
  <c r="J41" i="1"/>
  <c r="J43" i="1"/>
  <c r="J45" i="1"/>
  <c r="J47" i="1"/>
  <c r="J61" i="1"/>
  <c r="J63" i="1"/>
  <c r="J82" i="1"/>
  <c r="J86" i="1"/>
  <c r="J108" i="1"/>
  <c r="J180" i="1"/>
  <c r="J182" i="1"/>
  <c r="J187" i="1"/>
  <c r="J205" i="1"/>
  <c r="J207" i="1"/>
  <c r="J219" i="1"/>
  <c r="J224" i="1"/>
  <c r="J226" i="1"/>
  <c r="J229" i="1"/>
  <c r="J231" i="1"/>
  <c r="J233" i="1"/>
  <c r="J240" i="1"/>
  <c r="J242" i="1"/>
  <c r="J244" i="1"/>
  <c r="J249" i="1"/>
  <c r="J251" i="1"/>
  <c r="J253" i="1"/>
  <c r="J255" i="1"/>
  <c r="J270" i="1"/>
  <c r="J272" i="1"/>
  <c r="J275" i="1"/>
  <c r="J289" i="1"/>
  <c r="J292" i="1"/>
  <c r="J294" i="1"/>
  <c r="J296" i="1"/>
  <c r="J298" i="1"/>
  <c r="J309" i="1"/>
  <c r="J313" i="1"/>
  <c r="J318" i="1"/>
  <c r="J320" i="1"/>
  <c r="J323" i="1"/>
  <c r="J325" i="1"/>
  <c r="J327" i="1"/>
  <c r="J329" i="1"/>
  <c r="J388" i="1"/>
  <c r="J390" i="1"/>
  <c r="J403" i="1"/>
  <c r="J405" i="1"/>
  <c r="J408" i="1"/>
  <c r="J411" i="1"/>
  <c r="J413" i="1"/>
  <c r="J415" i="1"/>
  <c r="J417" i="1"/>
  <c r="J419" i="1"/>
  <c r="J424" i="1"/>
  <c r="J426" i="1"/>
  <c r="J431" i="1"/>
  <c r="J435" i="1"/>
  <c r="J483" i="1"/>
  <c r="J485" i="1"/>
  <c r="J487" i="1"/>
  <c r="J501" i="1"/>
  <c r="J503" i="1"/>
  <c r="J515" i="1"/>
  <c r="J518" i="1"/>
  <c r="J521" i="1"/>
  <c r="J523" i="1"/>
  <c r="J525" i="1"/>
  <c r="J527" i="1"/>
  <c r="J541" i="1"/>
  <c r="J588" i="1"/>
  <c r="J591" i="1"/>
  <c r="J608" i="1"/>
  <c r="J611" i="1"/>
  <c r="J614" i="1"/>
  <c r="J625" i="1"/>
  <c r="J627" i="1"/>
  <c r="J635" i="1"/>
  <c r="J637" i="1"/>
  <c r="J639" i="1"/>
  <c r="J651" i="1"/>
  <c r="J653" i="1"/>
  <c r="J655" i="1"/>
  <c r="J659" i="1"/>
  <c r="J662" i="1"/>
  <c r="J664" i="1"/>
  <c r="J666" i="1"/>
  <c r="J668" i="1"/>
  <c r="J679" i="1"/>
  <c r="J684" i="1"/>
  <c r="J720" i="1"/>
  <c r="J722" i="1"/>
  <c r="J728" i="1"/>
  <c r="J730" i="1"/>
  <c r="J732" i="1"/>
  <c r="J737" i="1"/>
  <c r="J743" i="1"/>
  <c r="J748" i="1"/>
  <c r="J750" i="1"/>
  <c r="J771" i="1"/>
  <c r="J781" i="1"/>
  <c r="J784" i="1"/>
  <c r="J786" i="1"/>
  <c r="J788" i="1"/>
  <c r="J790" i="1"/>
  <c r="J793" i="1"/>
  <c r="J802" i="1"/>
  <c r="J805" i="1"/>
  <c r="J815" i="1"/>
  <c r="J835" i="1"/>
  <c r="J838" i="1"/>
  <c r="J840" i="1"/>
  <c r="J842" i="1"/>
  <c r="J844" i="1"/>
  <c r="J858" i="1"/>
  <c r="J860" i="1"/>
  <c r="J863" i="1"/>
  <c r="J865" i="1"/>
  <c r="J867" i="1"/>
  <c r="J869" i="1"/>
  <c r="J884" i="1"/>
  <c r="J894" i="1"/>
  <c r="J896" i="1"/>
  <c r="J900" i="1"/>
  <c r="J919" i="1"/>
  <c r="J921" i="1"/>
  <c r="J924" i="1"/>
  <c r="J926" i="1"/>
  <c r="J928" i="1"/>
  <c r="J957" i="1"/>
  <c r="J960" i="1"/>
  <c r="J962" i="1"/>
  <c r="J967" i="1"/>
  <c r="J969" i="1"/>
  <c r="J971" i="1"/>
  <c r="J973" i="1"/>
  <c r="J991" i="1"/>
  <c r="J996" i="1"/>
  <c r="J1001" i="1"/>
  <c r="J1003" i="1"/>
  <c r="J1024" i="1"/>
  <c r="J1042" i="1"/>
  <c r="J1046" i="1"/>
  <c r="J1111" i="1"/>
  <c r="J1113" i="1"/>
  <c r="J1122" i="1"/>
  <c r="J1127" i="1"/>
  <c r="J1129" i="1"/>
  <c r="J1186" i="1"/>
  <c r="J1189" i="1"/>
  <c r="J1194" i="1"/>
  <c r="J1196" i="1"/>
  <c r="J1201" i="1"/>
  <c r="J1203" i="1"/>
  <c r="J1206" i="1"/>
  <c r="J1208" i="1"/>
  <c r="J1210" i="1"/>
  <c r="J1212" i="1"/>
  <c r="J5" i="1"/>
  <c r="K725" i="1"/>
  <c r="L725" i="1"/>
  <c r="K633" i="1"/>
  <c r="L633" i="1"/>
  <c r="K478" i="1"/>
  <c r="L478" i="1"/>
  <c r="L474" i="1"/>
  <c r="J110" i="1"/>
  <c r="K36" i="1"/>
  <c r="L36" i="1"/>
  <c r="K1150" i="1"/>
  <c r="L1150" i="1"/>
  <c r="J1150" i="1" s="1"/>
  <c r="L1146" i="1"/>
  <c r="J1146" i="1" s="1"/>
  <c r="J36" i="1" l="1"/>
  <c r="J474" i="1"/>
  <c r="J633" i="1"/>
  <c r="J478" i="1"/>
  <c r="J725" i="1"/>
  <c r="L1020" i="1"/>
  <c r="J1020" i="1" s="1"/>
  <c r="J989" i="1"/>
  <c r="J1214" i="1" l="1"/>
  <c r="M2" i="1" s="1"/>
  <c r="Q170" i="1"/>
</calcChain>
</file>

<file path=xl/sharedStrings.xml><?xml version="1.0" encoding="utf-8"?>
<sst xmlns="http://schemas.openxmlformats.org/spreadsheetml/2006/main" count="817" uniqueCount="648">
  <si>
    <t>Færdighedsøvelser</t>
  </si>
  <si>
    <t>1.</t>
  </si>
  <si>
    <t>17 608 + 3709</t>
  </si>
  <si>
    <t>=</t>
  </si>
  <si>
    <t>2.</t>
  </si>
  <si>
    <t>3438 - 641</t>
  </si>
  <si>
    <t>3.</t>
  </si>
  <si>
    <r>
      <t xml:space="preserve">206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13</t>
    </r>
  </si>
  <si>
    <t>4.</t>
  </si>
  <si>
    <t>3216 : 8</t>
  </si>
  <si>
    <t>5.</t>
  </si>
  <si>
    <r>
      <t xml:space="preserve">7 - 2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(1 + 4)</t>
    </r>
  </si>
  <si>
    <t>6.</t>
  </si>
  <si>
    <r>
      <t xml:space="preserve">3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10</t>
    </r>
    <r>
      <rPr>
        <vertAlign val="superscript"/>
        <sz val="11"/>
        <color theme="1"/>
        <rFont val="Arial"/>
        <family val="2"/>
      </rPr>
      <t>4</t>
    </r>
    <r>
      <rPr>
        <sz val="11"/>
        <color theme="1"/>
        <rFont val="Arial"/>
        <family val="2"/>
      </rPr>
      <t xml:space="preserve"> + 6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10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+ 8</t>
    </r>
  </si>
  <si>
    <t>7.</t>
  </si>
  <si>
    <r>
      <t xml:space="preserve">0,75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12</t>
    </r>
  </si>
  <si>
    <t>Løs ligningerne</t>
  </si>
  <si>
    <t>x =</t>
  </si>
  <si>
    <t>8.</t>
  </si>
  <si>
    <t>7x - 9 = 19</t>
  </si>
  <si>
    <t>EKS:</t>
  </si>
  <si>
    <t>23 + 11</t>
  </si>
  <si>
    <t>9.</t>
  </si>
  <si>
    <t>0,5x + 4 = x + 2</t>
  </si>
  <si>
    <t>10.</t>
  </si>
  <si>
    <t>2(x - 6) = -8</t>
  </si>
  <si>
    <t>11.</t>
  </si>
  <si>
    <t>Du skal skrive     som procent</t>
  </si>
  <si>
    <t>%</t>
  </si>
  <si>
    <t>12.</t>
  </si>
  <si>
    <t xml:space="preserve">Du skal skrive en brøk der er halvt så stor som </t>
  </si>
  <si>
    <t>13.</t>
  </si>
  <si>
    <t>Du skal skrive et helt tal mellem        og</t>
  </si>
  <si>
    <t>14.</t>
  </si>
  <si>
    <t>15.</t>
  </si>
  <si>
    <t>16.</t>
  </si>
  <si>
    <t>17.</t>
  </si>
  <si>
    <t>4046 g</t>
  </si>
  <si>
    <t>0,759 km</t>
  </si>
  <si>
    <t>25 mL</t>
  </si>
  <si>
    <t>kg</t>
  </si>
  <si>
    <t>m</t>
  </si>
  <si>
    <t>L</t>
  </si>
  <si>
    <r>
      <t>cm</t>
    </r>
    <r>
      <rPr>
        <vertAlign val="superscript"/>
        <sz val="11"/>
        <color theme="1"/>
        <rFont val="Arial"/>
        <family val="2"/>
      </rPr>
      <t>2</t>
    </r>
  </si>
  <si>
    <r>
      <t>0,5 m</t>
    </r>
    <r>
      <rPr>
        <vertAlign val="superscript"/>
        <sz val="11"/>
        <color theme="1"/>
        <rFont val="Arial"/>
        <family val="2"/>
      </rPr>
      <t>2</t>
    </r>
  </si>
  <si>
    <r>
      <t xml:space="preserve">Du kan bruge 3 som en tilnærmet værdi for </t>
    </r>
    <r>
      <rPr>
        <sz val="12"/>
        <color theme="1"/>
        <rFont val="Calibri"/>
        <family val="2"/>
      </rPr>
      <t>π</t>
    </r>
    <r>
      <rPr>
        <sz val="12"/>
        <color theme="1"/>
        <rFont val="Arial"/>
        <family val="2"/>
      </rPr>
      <t>.</t>
    </r>
  </si>
  <si>
    <t>18.</t>
  </si>
  <si>
    <t>Arealet af kuglens overflade er</t>
  </si>
  <si>
    <t>19.</t>
  </si>
  <si>
    <t>Rumfanget af kuglen er</t>
  </si>
  <si>
    <r>
      <t>m</t>
    </r>
    <r>
      <rPr>
        <vertAlign val="superscript"/>
        <sz val="11"/>
        <color theme="1"/>
        <rFont val="Arial"/>
        <family val="2"/>
      </rPr>
      <t>2</t>
    </r>
  </si>
  <si>
    <r>
      <t>m</t>
    </r>
    <r>
      <rPr>
        <vertAlign val="superscript"/>
        <sz val="11"/>
        <color theme="1"/>
        <rFont val="Arial"/>
        <family val="2"/>
      </rPr>
      <t>3</t>
    </r>
  </si>
  <si>
    <t>20.</t>
  </si>
  <si>
    <t>Hvilket af udtrykkene herunder er en omskrivning af</t>
  </si>
  <si>
    <t>2a + 10a + 25</t>
  </si>
  <si>
    <t>2a + 10</t>
  </si>
  <si>
    <t>2(a + 5)</t>
  </si>
  <si>
    <r>
      <t>a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+ 9</t>
    </r>
  </si>
  <si>
    <r>
      <t>a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+ 10a + 25</t>
    </r>
  </si>
  <si>
    <r>
      <t>udtrykket (a + 5)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? Du skal sætte et kryds.</t>
    </r>
  </si>
  <si>
    <t>21.</t>
  </si>
  <si>
    <t>dL</t>
  </si>
  <si>
    <t>Når man laver risengrød, skal man bruge 1,25 dL grødris pr. person.</t>
  </si>
  <si>
    <t>En deciliter grødris vejer ca. 40 g.</t>
  </si>
  <si>
    <t>22.</t>
  </si>
  <si>
    <t>Hvor mange gram vejer 1,25 dL grødris?</t>
  </si>
  <si>
    <t>Hvor mange deciliter grødris skal man bruge til 5 personer?</t>
  </si>
  <si>
    <t>g</t>
  </si>
  <si>
    <t>Herunder er grafen for funktionen f og grafen for</t>
  </si>
  <si>
    <t>funktionen g tegnet i et koordinatsystem.</t>
  </si>
  <si>
    <t>23.</t>
  </si>
  <si>
    <t>Nå g her x-værdien -4, er y-værdien for g</t>
  </si>
  <si>
    <t>(</t>
  </si>
  <si>
    <t>)</t>
  </si>
  <si>
    <t>,</t>
  </si>
  <si>
    <t>24.</t>
  </si>
  <si>
    <t>Grafen for g skærer grafen for f i punktet</t>
  </si>
  <si>
    <t>25.</t>
  </si>
  <si>
    <t>Forskriften for funktionen f er (sæt et kryds)</t>
  </si>
  <si>
    <t>f(x) = 2x + 3</t>
  </si>
  <si>
    <t>f(x) = -2x + 3</t>
  </si>
  <si>
    <t>f(x) = 3x - 2</t>
  </si>
  <si>
    <t>f(x) = -3x + 2</t>
  </si>
  <si>
    <t>f(x) = ½x + 3</t>
  </si>
  <si>
    <t>Skitsen viser en figur med 8 rette vinkler</t>
  </si>
  <si>
    <t>Figurens areal er (sæt et kryds)</t>
  </si>
  <si>
    <t>26.</t>
  </si>
  <si>
    <t>27.</t>
  </si>
  <si>
    <t>Figurens omkreds er (sæt et kryds)</t>
  </si>
  <si>
    <t>4b + 8a</t>
  </si>
  <si>
    <t>8a - 4b</t>
  </si>
  <si>
    <t>2(2a + b)</t>
  </si>
  <si>
    <t>4b - 8a</t>
  </si>
  <si>
    <t>00</t>
  </si>
  <si>
    <t>02</t>
  </si>
  <si>
    <t>4</t>
  </si>
  <si>
    <t>7</t>
  </si>
  <si>
    <t>10</t>
  </si>
  <si>
    <t>12</t>
  </si>
  <si>
    <t>Diagrammet herunder viser karakterfoordelingen i</t>
  </si>
  <si>
    <t>en færdighedsregning for en 9. klasse</t>
  </si>
  <si>
    <t>28.</t>
  </si>
  <si>
    <t>Hvad er størsteværdien?</t>
  </si>
  <si>
    <t>29.</t>
  </si>
  <si>
    <t>Hvad er medianen?</t>
  </si>
  <si>
    <t>Datasættet har middeltallet 16. Hvad er x?</t>
  </si>
  <si>
    <t>30.</t>
  </si>
  <si>
    <t>23          11          14          19          x</t>
  </si>
  <si>
    <t>Skitsen viser udfoldningen af en kasse.</t>
  </si>
  <si>
    <t>31.</t>
  </si>
  <si>
    <t>Kassens samlede overfladeareal er</t>
  </si>
  <si>
    <t>32.</t>
  </si>
  <si>
    <t>Rumfanget af kassen er</t>
  </si>
  <si>
    <t>33.</t>
  </si>
  <si>
    <t>Hvor stor er vinkel B på skitsen?</t>
  </si>
  <si>
    <t>o</t>
  </si>
  <si>
    <t>Prisen for at køre i en taxa er 35 kr. i startgebyr og 22 kr. pr. kørt km.</t>
  </si>
  <si>
    <t>34.</t>
  </si>
  <si>
    <t>Hvad koster en tur på 15 km i taxa?</t>
  </si>
  <si>
    <t>35.</t>
  </si>
  <si>
    <t>Hvor lang har turen i taxa været, hvis prisen er 145 kr.?</t>
  </si>
  <si>
    <t>kr.</t>
  </si>
  <si>
    <t>km.</t>
  </si>
  <si>
    <t>36.</t>
  </si>
  <si>
    <t>6x - 13 = 29</t>
  </si>
  <si>
    <t>37.</t>
  </si>
  <si>
    <t xml:space="preserve">     = 16</t>
  </si>
  <si>
    <t>38.</t>
  </si>
  <si>
    <t>3(x + 6) = 7x + 6</t>
  </si>
  <si>
    <t>10 piger har optalt, hvor mange film de hver har set i deres sommerferie.</t>
  </si>
  <si>
    <t>Dette datasæt viser resultatet af deres optælling: 2, 3, 0, 5, 5, 4, 3, 3, 1, 4</t>
  </si>
  <si>
    <t>39.</t>
  </si>
  <si>
    <t>Datasættets middeltal er</t>
  </si>
  <si>
    <t>40.</t>
  </si>
  <si>
    <t>Datasættets typetal er</t>
  </si>
  <si>
    <t>41.</t>
  </si>
  <si>
    <t>Datasættets median er</t>
  </si>
  <si>
    <t>Skriv som helt tal.</t>
  </si>
  <si>
    <t>42.</t>
  </si>
  <si>
    <t>43.</t>
  </si>
  <si>
    <t>44.</t>
  </si>
  <si>
    <t>45.</t>
  </si>
  <si>
    <r>
      <t xml:space="preserve">   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270</t>
    </r>
  </si>
  <si>
    <r>
      <t xml:space="preserve">4,7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10</t>
    </r>
    <r>
      <rPr>
        <vertAlign val="superscript"/>
        <sz val="11"/>
        <color theme="1"/>
        <rFont val="Arial"/>
        <family val="2"/>
      </rPr>
      <t>6</t>
    </r>
  </si>
  <si>
    <r>
      <t xml:space="preserve">12 - 3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5</t>
    </r>
  </si>
  <si>
    <t>Herunder er vist nogle priser på et par bukser og en</t>
  </si>
  <si>
    <t>jakke fra en tøjbutik og en netbutik.</t>
  </si>
  <si>
    <t>46.</t>
  </si>
  <si>
    <t>Hvad er prisen på et par bukser og en jakke i netbutikken?</t>
  </si>
  <si>
    <t>47.</t>
  </si>
  <si>
    <t>Hvad er prisforskellen på et par bukser i de to butikker?</t>
  </si>
  <si>
    <t>48.</t>
  </si>
  <si>
    <t>Hvor mange procent kan man ca. spare ved at købe</t>
  </si>
  <si>
    <t>en jakke i netbutikken i stedet for i tøjbutikken?</t>
  </si>
  <si>
    <t>49.</t>
  </si>
  <si>
    <t>Hvilken af trekanterne A, B, C, D og E er spidsvinklet?</t>
  </si>
  <si>
    <t>50.</t>
  </si>
  <si>
    <t>51.</t>
  </si>
  <si>
    <t>52.</t>
  </si>
  <si>
    <t>53.</t>
  </si>
  <si>
    <t>929 + 12 095</t>
  </si>
  <si>
    <t>2059 - 180</t>
  </si>
  <si>
    <r>
      <t xml:space="preserve">91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108</t>
    </r>
  </si>
  <si>
    <t>8072 : 4</t>
  </si>
  <si>
    <t>En chokoladebar koster 7,50 kr.</t>
  </si>
  <si>
    <t>54.</t>
  </si>
  <si>
    <t>Hvor mange penge skal man betale for 8 chokoladebarer?</t>
  </si>
  <si>
    <t>En chokoladebar vejer 150 gram.</t>
  </si>
  <si>
    <t>55.</t>
  </si>
  <si>
    <t>Hvor mange barer skal man købe før man har 750 g chokolade?</t>
  </si>
  <si>
    <t>Barer</t>
  </si>
  <si>
    <t>100 norske kroner koster ca. 75 danske kroner.</t>
  </si>
  <si>
    <t>56.</t>
  </si>
  <si>
    <t>Hvor mange danske kroner koster 500 norske kroner?</t>
  </si>
  <si>
    <t>57.</t>
  </si>
  <si>
    <t>Hvor mange norske kroner kan man få for 1200 danske kroner?</t>
  </si>
  <si>
    <t>d. kr.</t>
  </si>
  <si>
    <t>n. kr.</t>
  </si>
  <si>
    <t>58.</t>
  </si>
  <si>
    <t>120 min.</t>
  </si>
  <si>
    <t>59.</t>
  </si>
  <si>
    <t>60.</t>
  </si>
  <si>
    <t>61.</t>
  </si>
  <si>
    <t>1055 cm</t>
  </si>
  <si>
    <t>725 mm</t>
  </si>
  <si>
    <r>
      <t>1 km</t>
    </r>
    <r>
      <rPr>
        <vertAlign val="superscript"/>
        <sz val="11"/>
        <color theme="1"/>
        <rFont val="Arial"/>
        <family val="2"/>
      </rPr>
      <t>2</t>
    </r>
  </si>
  <si>
    <t>timer</t>
  </si>
  <si>
    <t>cm</t>
  </si>
  <si>
    <t>Hvilken ligning beskriver den rette linje k (sæt et kryds)</t>
  </si>
  <si>
    <t>62.</t>
  </si>
  <si>
    <t>y = 4x + 2</t>
  </si>
  <si>
    <t>y = -2x + 4</t>
  </si>
  <si>
    <t>y = ½x + 4</t>
  </si>
  <si>
    <t>y = 2x + 4</t>
  </si>
  <si>
    <t>y = 2x - 4</t>
  </si>
  <si>
    <t>Hvad er figurens omkreds (sæt et kryds)</t>
  </si>
  <si>
    <t>x + y + 11</t>
  </si>
  <si>
    <r>
      <t xml:space="preserve">x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y + 11</t>
    </r>
  </si>
  <si>
    <t>2x + 2y + 22</t>
  </si>
  <si>
    <t>2x + 2y + 11</t>
  </si>
  <si>
    <r>
      <t xml:space="preserve">(x + 7)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(4 + y)</t>
    </r>
  </si>
  <si>
    <t>Tabellen herunder beskriver den lineære funktion f.</t>
  </si>
  <si>
    <t>63.</t>
  </si>
  <si>
    <t>64.</t>
  </si>
  <si>
    <t>Hvilken værdi har f(x), når x = 6</t>
  </si>
  <si>
    <t>65.</t>
  </si>
  <si>
    <r>
      <t xml:space="preserve">Hvis der er en opgave, du ikke kan regne rigtigt eller ikke kan finde ud af, </t>
    </r>
    <r>
      <rPr>
        <u/>
        <sz val="11"/>
        <color theme="1"/>
        <rFont val="Arial"/>
        <family val="2"/>
      </rPr>
      <t>skal</t>
    </r>
    <r>
      <rPr>
        <sz val="11"/>
        <color theme="1"/>
        <rFont val="Arial"/>
        <family val="2"/>
      </rPr>
      <t xml:space="preserve"> du spørge om hjælp.</t>
    </r>
  </si>
  <si>
    <t>Skriv dine svar uden mellemrum i de gule felter. Hvis du regner en opgave rigtig, bliver tallet 0 til højre til et 1-tal.</t>
  </si>
  <si>
    <t>Skriv en forskrift for funktionen f</t>
  </si>
  <si>
    <t>f(x) =</t>
  </si>
  <si>
    <t>Herunder er vist 10 spillekort.</t>
  </si>
  <si>
    <r>
      <t xml:space="preserve">16 - 6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3</t>
    </r>
  </si>
  <si>
    <r>
      <t xml:space="preserve">8 + 3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(5 - 6)</t>
    </r>
    <r>
      <rPr>
        <vertAlign val="superscript"/>
        <sz val="11"/>
        <color theme="1"/>
        <rFont val="Arial"/>
        <family val="2"/>
      </rPr>
      <t>2</t>
    </r>
  </si>
  <si>
    <r>
      <t>2</t>
    </r>
    <r>
      <rPr>
        <vertAlign val="superscript"/>
        <sz val="11"/>
        <color theme="1"/>
        <rFont val="Arial"/>
        <family val="2"/>
      </rPr>
      <t>5</t>
    </r>
  </si>
  <si>
    <r>
      <t xml:space="preserve">10 </t>
    </r>
    <r>
      <rPr>
        <sz val="11"/>
        <color theme="1"/>
        <rFont val="Calibri"/>
        <family val="2"/>
      </rPr>
      <t>∙</t>
    </r>
  </si>
  <si>
    <t>Antal rigtige</t>
  </si>
  <si>
    <t>/</t>
  </si>
  <si>
    <t>Et enkelt kort udtrækkes.</t>
  </si>
  <si>
    <t>66.</t>
  </si>
  <si>
    <t>67.</t>
  </si>
  <si>
    <t>68.</t>
  </si>
  <si>
    <t>Hvor stor en sandsynligheden for at trække et es?</t>
  </si>
  <si>
    <t>Hvor stor er sandsynligheden for ikke at trække en dame?</t>
  </si>
  <si>
    <t>Hvor stor er sandsynligheden for at trække en</t>
  </si>
  <si>
    <t>69.</t>
  </si>
  <si>
    <t>70.</t>
  </si>
  <si>
    <t>71.</t>
  </si>
  <si>
    <t>72.</t>
  </si>
  <si>
    <t>73.</t>
  </si>
  <si>
    <t>74.</t>
  </si>
  <si>
    <t>Hvor meget giver kontoen i rente på et halvt år?</t>
  </si>
  <si>
    <t>75.</t>
  </si>
  <si>
    <t>Hvad er saldoen på kontoen efter et år?</t>
  </si>
  <si>
    <t>På en konto er saldoen 8600,00 kr. Rentesatsen er 3 % p. a.</t>
  </si>
  <si>
    <t>konge eller en dame?</t>
  </si>
  <si>
    <t>76.</t>
  </si>
  <si>
    <t>Hvor mange kilometer løber Karl på 15 minutter</t>
  </si>
  <si>
    <t>km</t>
  </si>
  <si>
    <t>Karl kan løbe med en gennemsnitsfart på 14 km/t.</t>
  </si>
  <si>
    <t>77.</t>
  </si>
  <si>
    <t>Lene kan løbe med en gennemsnitsfart på 9 km/t.</t>
  </si>
  <si>
    <t>Hvor mange minutter tager det Lene at løbe 1,5 km?</t>
  </si>
  <si>
    <t>min.</t>
  </si>
  <si>
    <t>78.</t>
  </si>
  <si>
    <t>Hvilken figur har netop en symmetriakse (Sæt et kryds)</t>
  </si>
  <si>
    <t>A</t>
  </si>
  <si>
    <t>B</t>
  </si>
  <si>
    <t>C</t>
  </si>
  <si>
    <t>D</t>
  </si>
  <si>
    <t>E</t>
  </si>
  <si>
    <t>Kathrine udtrækker et enkelt nummer i lotteriet.</t>
  </si>
  <si>
    <t>79.</t>
  </si>
  <si>
    <t>Kathrine har lavet sit eget tallotteri med numre fra 1 til 20. Herunder kan ses to af pladerne</t>
  </si>
  <si>
    <t>Du skal angive facit som en brøk.</t>
  </si>
  <si>
    <t>Hvad er sandsynligheden for at nummeret er på begge plader?</t>
  </si>
  <si>
    <t xml:space="preserve">Hvad er sandsynligheden for at nummeret </t>
  </si>
  <si>
    <t>ikke er på en af de to plader?</t>
  </si>
  <si>
    <t>Løs ligningerne:</t>
  </si>
  <si>
    <t>80.</t>
  </si>
  <si>
    <t>81.</t>
  </si>
  <si>
    <t>82.</t>
  </si>
  <si>
    <t>83.</t>
  </si>
  <si>
    <t>6x - 9 = 57</t>
  </si>
  <si>
    <t>6x + 3 = 18 + x</t>
  </si>
  <si>
    <t>84.</t>
  </si>
  <si>
    <t>Førstekoordinaten til punktet B er</t>
  </si>
  <si>
    <t>85.</t>
  </si>
  <si>
    <t>Arealet af trekant ABC er</t>
  </si>
  <si>
    <t>86.</t>
  </si>
  <si>
    <t>Hvor stort er arealet af et trapaz, hvor højden h er 5,</t>
  </si>
  <si>
    <t>sidelængden a er 2 og sidelængden b er 6?</t>
  </si>
  <si>
    <t>87.</t>
  </si>
  <si>
    <t>sidelængden a er 4 og sidelængden b er 8</t>
  </si>
  <si>
    <t>Hvor stor er højden h i et trapez, hvor arealet er 42,</t>
  </si>
  <si>
    <t>88.</t>
  </si>
  <si>
    <t>600 m</t>
  </si>
  <si>
    <t>89.</t>
  </si>
  <si>
    <t>4½ time</t>
  </si>
  <si>
    <t>90.</t>
  </si>
  <si>
    <t>305 g</t>
  </si>
  <si>
    <t>91.</t>
  </si>
  <si>
    <t>250 ml</t>
  </si>
  <si>
    <t>minutter</t>
  </si>
  <si>
    <t>dl</t>
  </si>
  <si>
    <t>To burgere og to hotdogs koster 100 kr.</t>
  </si>
  <si>
    <t>Tre burgere og en hotdog koster 110 kr.</t>
  </si>
  <si>
    <t>92.</t>
  </si>
  <si>
    <t>Hvor mange penge koster en burger?</t>
  </si>
  <si>
    <t>Diagrammet viser, hvordan nordiske turisters skiskader var</t>
  </si>
  <si>
    <t>fordelt på forskellige aldersgrupper i 2015 - 16.</t>
  </si>
  <si>
    <t>0-10</t>
  </si>
  <si>
    <t>11-20</t>
  </si>
  <si>
    <t>21-30</t>
  </si>
  <si>
    <t>31-40</t>
  </si>
  <si>
    <t>41-50</t>
  </si>
  <si>
    <t>51-60</t>
  </si>
  <si>
    <t>61-70</t>
  </si>
  <si>
    <t>71-80</t>
  </si>
  <si>
    <t>81-90</t>
  </si>
  <si>
    <t>Sæt et kryds ved hver opgave.</t>
  </si>
  <si>
    <t>93.</t>
  </si>
  <si>
    <t>Cirka hvor mange procent af de nordiske turister, der kom til</t>
  </si>
  <si>
    <t>skade på ski, var mellem 21 og 50 år?</t>
  </si>
  <si>
    <t>Ca. 10 %</t>
  </si>
  <si>
    <t>Ca. 20 %</t>
  </si>
  <si>
    <t>Ca. 40 %</t>
  </si>
  <si>
    <t>Ca. 50 %</t>
  </si>
  <si>
    <t>Ca. 100 %</t>
  </si>
  <si>
    <t>94.</t>
  </si>
  <si>
    <t>Hvor mange procent flere skiskader var der i aldersgrupppen</t>
  </si>
  <si>
    <t>41 - 50 år end i aldersgruppen 31 - 40 år?</t>
  </si>
  <si>
    <t>bruges 125 g kød og 75 g spaghetti pr. person.</t>
  </si>
  <si>
    <t>95.</t>
  </si>
  <si>
    <t>Hvor mange gram kød skal bruges til 7 personer?</t>
  </si>
  <si>
    <t>96.</t>
  </si>
  <si>
    <t>Hvad er det højeste antal personer, der kan få 75 g</t>
  </si>
  <si>
    <t>spaghetti hver, hvis du har 500 g spaghetti?</t>
  </si>
  <si>
    <t>personer</t>
  </si>
  <si>
    <t>ligedannede og det lineære forhold mellem de to trekanter er 1 : 4.</t>
  </si>
  <si>
    <t>97.</t>
  </si>
  <si>
    <r>
      <t xml:space="preserve">siden </t>
    </r>
    <r>
      <rPr>
        <i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 xml:space="preserve"> i trekant </t>
    </r>
    <r>
      <rPr>
        <i/>
        <sz val="11"/>
        <color theme="1"/>
        <rFont val="Arial"/>
        <family val="2"/>
      </rPr>
      <t>ABC</t>
    </r>
    <r>
      <rPr>
        <sz val="11"/>
        <color theme="1"/>
        <rFont val="Arial"/>
        <family val="2"/>
      </rPr>
      <t xml:space="preserve"> er 6?</t>
    </r>
  </si>
  <si>
    <r>
      <t xml:space="preserve">Hvor lang er siden </t>
    </r>
    <r>
      <rPr>
        <i/>
        <sz val="11"/>
        <color theme="1"/>
        <rFont val="Arial"/>
        <family val="2"/>
      </rPr>
      <t>e</t>
    </r>
    <r>
      <rPr>
        <sz val="11"/>
        <color theme="1"/>
        <rFont val="Arial"/>
        <family val="2"/>
      </rPr>
      <t xml:space="preserve"> i trekant </t>
    </r>
    <r>
      <rPr>
        <i/>
        <sz val="11"/>
        <color theme="1"/>
        <rFont val="Arial"/>
        <family val="2"/>
      </rPr>
      <t>DEF</t>
    </r>
    <r>
      <rPr>
        <sz val="11"/>
        <color theme="1"/>
        <rFont val="Arial"/>
        <family val="2"/>
      </rPr>
      <t xml:space="preserve">, hvis </t>
    </r>
  </si>
  <si>
    <r>
      <t xml:space="preserve">Skitsen viser trekant </t>
    </r>
    <r>
      <rPr>
        <i/>
        <sz val="11"/>
        <color theme="1"/>
        <rFont val="Arial"/>
        <family val="2"/>
      </rPr>
      <t>ABC</t>
    </r>
    <r>
      <rPr>
        <sz val="11"/>
        <color theme="1"/>
        <rFont val="Arial"/>
        <family val="2"/>
      </rPr>
      <t xml:space="preserve"> og trekant </t>
    </r>
    <r>
      <rPr>
        <i/>
        <sz val="11"/>
        <color theme="1"/>
        <rFont val="Arial"/>
        <family val="2"/>
      </rPr>
      <t>DEF</t>
    </r>
    <r>
      <rPr>
        <sz val="11"/>
        <color theme="1"/>
        <rFont val="Arial"/>
        <family val="2"/>
      </rPr>
      <t>. De to trekanter er</t>
    </r>
  </si>
  <si>
    <t>98.</t>
  </si>
  <si>
    <r>
      <t xml:space="preserve">vinkel </t>
    </r>
    <r>
      <rPr>
        <i/>
        <sz val="11"/>
        <color theme="1"/>
        <rFont val="Arial"/>
        <family val="2"/>
      </rPr>
      <t>D</t>
    </r>
    <r>
      <rPr>
        <sz val="11"/>
        <color theme="1"/>
        <rFont val="Arial"/>
        <family val="2"/>
      </rPr>
      <t xml:space="preserve"> i trekant </t>
    </r>
    <r>
      <rPr>
        <i/>
        <sz val="11"/>
        <color theme="1"/>
        <rFont val="Arial"/>
        <family val="2"/>
      </rPr>
      <t>DEF</t>
    </r>
    <r>
      <rPr>
        <sz val="11"/>
        <color theme="1"/>
        <rFont val="Arial"/>
        <family val="2"/>
      </rPr>
      <t xml:space="preserve"> er 60</t>
    </r>
    <r>
      <rPr>
        <vertAlign val="superscript"/>
        <sz val="11"/>
        <color theme="1"/>
        <rFont val="Arial"/>
        <family val="2"/>
      </rPr>
      <t>o</t>
    </r>
    <r>
      <rPr>
        <sz val="11"/>
        <color theme="1"/>
        <rFont val="Arial"/>
        <family val="2"/>
      </rPr>
      <t>?</t>
    </r>
  </si>
  <si>
    <r>
      <t xml:space="preserve">Hvor stor er vinkel </t>
    </r>
    <r>
      <rPr>
        <i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 xml:space="preserve"> i trekant </t>
    </r>
    <r>
      <rPr>
        <i/>
        <sz val="11"/>
        <color theme="1"/>
        <rFont val="Arial"/>
        <family val="2"/>
      </rPr>
      <t>ABC</t>
    </r>
    <r>
      <rPr>
        <sz val="11"/>
        <color theme="1"/>
        <rFont val="Arial"/>
        <family val="2"/>
      </rPr>
      <t>, hvis</t>
    </r>
  </si>
  <si>
    <t>99.</t>
  </si>
  <si>
    <r>
      <t xml:space="preserve">arealet af trekant </t>
    </r>
    <r>
      <rPr>
        <i/>
        <sz val="11"/>
        <color theme="1"/>
        <rFont val="Arial"/>
        <family val="2"/>
      </rPr>
      <t>ABC</t>
    </r>
    <r>
      <rPr>
        <sz val="11"/>
        <color theme="1"/>
        <rFont val="Arial"/>
        <family val="2"/>
      </rPr>
      <t xml:space="preserve"> er 5?</t>
    </r>
  </si>
  <si>
    <r>
      <t xml:space="preserve">Hvor stort er arealet af trekant </t>
    </r>
    <r>
      <rPr>
        <i/>
        <sz val="11"/>
        <color theme="1"/>
        <rFont val="Arial"/>
        <family val="2"/>
      </rPr>
      <t>DEF</t>
    </r>
    <r>
      <rPr>
        <sz val="11"/>
        <color theme="1"/>
        <rFont val="Arial"/>
        <family val="2"/>
      </rPr>
      <t>, hvis</t>
    </r>
  </si>
  <si>
    <t>Tegningen viser en kasse med en kvadratisk grundflade.</t>
  </si>
  <si>
    <t>Grundfladens sidelængder er 10, og kassens højde er 5.</t>
  </si>
  <si>
    <t>100.</t>
  </si>
  <si>
    <t>Kassens rumfang er</t>
  </si>
  <si>
    <t>101.</t>
  </si>
  <si>
    <t>102.</t>
  </si>
  <si>
    <t>103.</t>
  </si>
  <si>
    <t xml:space="preserve">Skriv en brøk der er halvdelen af </t>
  </si>
  <si>
    <t>104.</t>
  </si>
  <si>
    <t>105.</t>
  </si>
  <si>
    <t>40 % af 650 kr. er</t>
  </si>
  <si>
    <t>106.</t>
  </si>
  <si>
    <t>75 % af et beløb er 450 kr. Hele beløbet er</t>
  </si>
  <si>
    <t>Rasmus skal på ferie i Spanien og vil lege en cykel og cykeludstyr.</t>
  </si>
  <si>
    <t>Herunder kan du se priserne på cykel og cykeludstyr i 4, 5, 6 &amp; 7 dage.</t>
  </si>
  <si>
    <t>107.</t>
  </si>
  <si>
    <t>Hvor stor er prisforskellen på leje af cykel i 5 dage og 7 dage?</t>
  </si>
  <si>
    <t>108.</t>
  </si>
  <si>
    <t>Hvor meget skal man betale for leje af cykel og udstyr i 6 dage?</t>
  </si>
  <si>
    <t>109.</t>
  </si>
  <si>
    <t>Hvor meget koster det pr. dag at leje en cykel i 5 dage?</t>
  </si>
  <si>
    <t>Rasmus kan få 20 % i rabat på cykelleje.</t>
  </si>
  <si>
    <t>110.</t>
  </si>
  <si>
    <t>Hvor mange penge kan Rasmus få i rabat på cykelleje i 7 dage?</t>
  </si>
  <si>
    <t>111.</t>
  </si>
  <si>
    <t>1561 + 751</t>
  </si>
  <si>
    <t>112.</t>
  </si>
  <si>
    <t>807 - 698</t>
  </si>
  <si>
    <t>113.</t>
  </si>
  <si>
    <r>
      <t xml:space="preserve">7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809</t>
    </r>
  </si>
  <si>
    <t>114.</t>
  </si>
  <si>
    <t>4788 : 7</t>
  </si>
  <si>
    <t>Skiltet viser pantsatser for flasker</t>
  </si>
  <si>
    <t>Berit har fået 26 kr. for nogle små og store flasker</t>
  </si>
  <si>
    <t>115.</t>
  </si>
  <si>
    <t>Hvad er det mindste antal flasker, hun kan have fået pant for?</t>
  </si>
  <si>
    <t>pant for både små flasker og store flasker.</t>
  </si>
  <si>
    <t>116.</t>
  </si>
  <si>
    <t>Hvor mange små flasker har Niels fået pant for?</t>
  </si>
  <si>
    <t>Diagrammet viser årskarakterer for eleverne i 9. a og 9. b.</t>
  </si>
  <si>
    <t>9.a</t>
  </si>
  <si>
    <t>9.b</t>
  </si>
  <si>
    <t>-3</t>
  </si>
  <si>
    <t>117.</t>
  </si>
  <si>
    <t>Hvilket af udsagnene herunder er sandt? (Sæt et kryds)</t>
  </si>
  <si>
    <t>Der er fire elever i 9. b, der har fået karakteren 12.</t>
  </si>
  <si>
    <t>Der er flere elever i 9. b end i 9. a.</t>
  </si>
  <si>
    <t>Der er givet flest forskellige karakterer i 9. b.</t>
  </si>
  <si>
    <t>Mere end halvdelen af eleverne i 9.b har</t>
  </si>
  <si>
    <t>fået karakteren 4 eller derunder.</t>
  </si>
  <si>
    <t>Det højeste antal elever i 9. b, der har</t>
  </si>
  <si>
    <t>fået samme karakter, er fire.</t>
  </si>
  <si>
    <t>Hvilket tal skal indsættes i regnestykket (på stregen)</t>
  </si>
  <si>
    <t>så regnestykket passer?</t>
  </si>
  <si>
    <t>118.</t>
  </si>
  <si>
    <t>119.</t>
  </si>
  <si>
    <t>5 + 13 = __________ + 9</t>
  </si>
  <si>
    <r>
      <t xml:space="preserve">24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50 = 200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__________</t>
    </r>
  </si>
  <si>
    <t>120.</t>
  </si>
  <si>
    <t xml:space="preserve">    =     + __________</t>
  </si>
  <si>
    <t>121.</t>
  </si>
  <si>
    <t>352 - 568</t>
  </si>
  <si>
    <t>122.</t>
  </si>
  <si>
    <t>9 - (3 - 8)</t>
  </si>
  <si>
    <t>123.</t>
  </si>
  <si>
    <r>
      <t xml:space="preserve">-6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(11 - 27)</t>
    </r>
  </si>
  <si>
    <t>Anne kan cykle 49 km på 1 time og 45 minutter.</t>
  </si>
  <si>
    <t>124.</t>
  </si>
  <si>
    <t>Hvor stor er Annes hastighed?</t>
  </si>
  <si>
    <t>km/t</t>
  </si>
  <si>
    <t>Mads vil efter en tur i fitnesscenteret blande en proteindrik.</t>
  </si>
  <si>
    <t>125.</t>
  </si>
  <si>
    <t>Hvor mange gram proteinpulver skal Mads bruge til 0,75 L vand?</t>
  </si>
  <si>
    <t>g.</t>
  </si>
  <si>
    <t>Han kan fremstille 16 liter proteindrik af pulveret.</t>
  </si>
  <si>
    <t>126.</t>
  </si>
  <si>
    <t>Hvor stor bliver literprisen for proteindrikken, når vand er gratis?</t>
  </si>
  <si>
    <t>kr. pr. L</t>
  </si>
  <si>
    <t>127.</t>
  </si>
  <si>
    <t>Hvor stor er prisen pr. kg af proteinpulveret?</t>
  </si>
  <si>
    <t>kr. pr. kg</t>
  </si>
  <si>
    <t>På skitsen er trekant ABC og trekant CDE ligedannede.</t>
  </si>
  <si>
    <t>Linjestykke AB er 45 og linjestykke DE er 9.</t>
  </si>
  <si>
    <t>128.</t>
  </si>
  <si>
    <t>:</t>
  </si>
  <si>
    <t xml:space="preserve">Det lineære forhold mellem trekant CDE og trekant ABC er </t>
  </si>
  <si>
    <t>Kursen på engelske pund er 850.</t>
  </si>
  <si>
    <t>129.</t>
  </si>
  <si>
    <t>Hvad er prisen på £1200 i danske kr.?</t>
  </si>
  <si>
    <r>
      <t>af bly. Den er massiv og har et rumfamg på 130 cm</t>
    </r>
    <r>
      <rPr>
        <vertAlign val="super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>.</t>
    </r>
  </si>
  <si>
    <r>
      <t>Bly har massefylden 11, 3 g/cm</t>
    </r>
    <r>
      <rPr>
        <vertAlign val="super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>. Cylinderen herunder består</t>
    </r>
  </si>
  <si>
    <t>130.</t>
  </si>
  <si>
    <t>Hvor meget vejer cylinderen?</t>
  </si>
  <si>
    <t>131.</t>
  </si>
  <si>
    <t>132.</t>
  </si>
  <si>
    <t>133.</t>
  </si>
  <si>
    <t>134.</t>
  </si>
  <si>
    <t>11,6 + 3,72</t>
  </si>
  <si>
    <t>19,14 - 3,8</t>
  </si>
  <si>
    <r>
      <t xml:space="preserve">2,3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7,4</t>
    </r>
  </si>
  <si>
    <t>7,2 : 1,2</t>
  </si>
  <si>
    <t>135.</t>
  </si>
  <si>
    <t>Hvor mange minutter er 2 døgn og 3,5 timer?</t>
  </si>
  <si>
    <t>gram</t>
  </si>
  <si>
    <t xml:space="preserve">I Simons klasse har læreren lavet en pose med alle elevernes navne på hver deres </t>
  </si>
  <si>
    <t>seddel. Læreren kan således trække lod om, hvilken elev der skal til tavlen og vise</t>
  </si>
  <si>
    <t>et matematikstykke. Der er 10 sedler med drengenavne og 15 sedler med pigenavne</t>
  </si>
  <si>
    <t>i lærerens pose.</t>
  </si>
  <si>
    <t>136.</t>
  </si>
  <si>
    <t>sedlen med Simons navn på som den første?</t>
  </si>
  <si>
    <t>137.</t>
  </si>
  <si>
    <t>Hvor stor er sandsynligheden for, at læreren trækker</t>
  </si>
  <si>
    <t>en seddel med et pigenavn på som den første?</t>
  </si>
  <si>
    <t>1. gang: En pige</t>
  </si>
  <si>
    <t>2. gang: En pige</t>
  </si>
  <si>
    <t>3. gang: En dreng</t>
  </si>
  <si>
    <t>4. gang: En pige</t>
  </si>
  <si>
    <t>5. gang: En dreng</t>
  </si>
  <si>
    <t>De første 5 gange der trækkes lod bliver udfaldet følgende:</t>
  </si>
  <si>
    <t>138.</t>
  </si>
  <si>
    <t>Hvor stor er sandsynligheden for, at der den 6. gang, der</t>
  </si>
  <si>
    <t>trækkes lod, dukker en seddel med et drengnavn op fra posen?</t>
  </si>
  <si>
    <t>Pigen på skitsen herover er 1,6 m høj.</t>
  </si>
  <si>
    <t>139.</t>
  </si>
  <si>
    <t>Fyrtårnets højde er</t>
  </si>
  <si>
    <t>140.</t>
  </si>
  <si>
    <t>2,09 t</t>
  </si>
  <si>
    <t>141.</t>
  </si>
  <si>
    <t>23 dL</t>
  </si>
  <si>
    <t>142.</t>
  </si>
  <si>
    <r>
      <t>45 600 cm</t>
    </r>
    <r>
      <rPr>
        <vertAlign val="superscript"/>
        <sz val="11"/>
        <color theme="1"/>
        <rFont val="Arial"/>
        <family val="2"/>
      </rPr>
      <t>3</t>
    </r>
  </si>
  <si>
    <t>143.</t>
  </si>
  <si>
    <r>
      <t>130 000 cm</t>
    </r>
    <r>
      <rPr>
        <vertAlign val="superscript"/>
        <sz val="11"/>
        <color theme="1"/>
        <rFont val="Arial"/>
        <family val="2"/>
      </rPr>
      <t>2</t>
    </r>
  </si>
  <si>
    <t>144.</t>
  </si>
  <si>
    <t xml:space="preserve">Hvilken af figurerne har drejningssymmetri </t>
  </si>
  <si>
    <t>men ikke spejlingssymmetri?</t>
  </si>
  <si>
    <t>145.</t>
  </si>
  <si>
    <t>Hvilken af figurene har netop 4 symmetriakser?</t>
  </si>
  <si>
    <t>146.</t>
  </si>
  <si>
    <t>147.</t>
  </si>
  <si>
    <t>148.</t>
  </si>
  <si>
    <t>149.</t>
  </si>
  <si>
    <t>4!</t>
  </si>
  <si>
    <r>
      <t>3</t>
    </r>
    <r>
      <rPr>
        <vertAlign val="super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 xml:space="preserve"> + 2</t>
    </r>
    <r>
      <rPr>
        <vertAlign val="superscript"/>
        <sz val="11"/>
        <color theme="1"/>
        <rFont val="Arial"/>
        <family val="2"/>
      </rPr>
      <t>5</t>
    </r>
  </si>
  <si>
    <r>
      <t xml:space="preserve">3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10</t>
    </r>
    <r>
      <rPr>
        <vertAlign val="superscript"/>
        <sz val="11"/>
        <color theme="1"/>
        <rFont val="Arial"/>
        <family val="2"/>
      </rPr>
      <t>4</t>
    </r>
    <r>
      <rPr>
        <sz val="11"/>
        <color theme="1"/>
        <rFont val="Arial"/>
        <family val="2"/>
      </rPr>
      <t xml:space="preserve"> + 9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10</t>
    </r>
    <r>
      <rPr>
        <vertAlign val="super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 xml:space="preserve"> + 4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10 + 1</t>
    </r>
  </si>
  <si>
    <t>Trekant ABC er retvinklet.</t>
  </si>
  <si>
    <r>
      <t>Om en retvinklet trekant gælder det at a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+ b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= c</t>
    </r>
    <r>
      <rPr>
        <vertAlign val="superscript"/>
        <sz val="11"/>
        <color theme="1"/>
        <rFont val="Arial"/>
        <family val="2"/>
      </rPr>
      <t>2</t>
    </r>
  </si>
  <si>
    <t>150.</t>
  </si>
  <si>
    <t>Bestem sidelængden a i den retvinklede trekant</t>
  </si>
  <si>
    <t>x</t>
  </si>
  <si>
    <r>
      <t>4b + 4a</t>
    </r>
    <r>
      <rPr>
        <vertAlign val="superscript"/>
        <sz val="11"/>
        <color theme="1"/>
        <rFont val="Arial"/>
        <family val="2"/>
      </rPr>
      <t>2</t>
    </r>
  </si>
  <si>
    <r>
      <t>b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- a</t>
    </r>
    <r>
      <rPr>
        <vertAlign val="superscript"/>
        <sz val="11"/>
        <color theme="1"/>
        <rFont val="Arial"/>
        <family val="2"/>
      </rPr>
      <t xml:space="preserve">2 </t>
    </r>
    <r>
      <rPr>
        <sz val="11"/>
        <color theme="1"/>
        <rFont val="Arial"/>
        <family val="2"/>
      </rPr>
      <t>+ 4</t>
    </r>
  </si>
  <si>
    <r>
      <t>b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+ 4a</t>
    </r>
    <r>
      <rPr>
        <vertAlign val="superscript"/>
        <sz val="11"/>
        <color theme="1"/>
        <rFont val="Arial"/>
        <family val="2"/>
      </rPr>
      <t>2</t>
    </r>
  </si>
  <si>
    <r>
      <t>(b + 2a)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- 4a</t>
    </r>
    <r>
      <rPr>
        <vertAlign val="superscript"/>
        <sz val="11"/>
        <color theme="1"/>
        <rFont val="Arial"/>
        <family val="2"/>
      </rPr>
      <t>2</t>
    </r>
  </si>
  <si>
    <r>
      <t>(b - 2a + 4)</t>
    </r>
    <r>
      <rPr>
        <vertAlign val="superscript"/>
        <sz val="11"/>
        <color theme="1"/>
        <rFont val="Arial"/>
        <family val="2"/>
      </rPr>
      <t>2</t>
    </r>
  </si>
  <si>
    <r>
      <t>(b - 2a)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- 4a</t>
    </r>
  </si>
  <si>
    <t>Herunder er vist priser på forskelligt cykeludstyr.</t>
  </si>
  <si>
    <t>151.</t>
  </si>
  <si>
    <t>Hvad er prisforskellen på en cykelhjelm og et par cykelsko?</t>
  </si>
  <si>
    <t>152.</t>
  </si>
  <si>
    <t>Hvad er den samlede pris på cykeludstyret?</t>
  </si>
  <si>
    <t>153.</t>
  </si>
  <si>
    <t>Hvad koster cykelhjelmen under udsalget?</t>
  </si>
  <si>
    <t>Gitte vil melde sig ind i en cykelklub. Prisen for medlemskab er et fast indmeldelses-</t>
  </si>
  <si>
    <t>gebyr samt et kontingent, der betales en gang i måneden. Grafen herunder viser</t>
  </si>
  <si>
    <t>sammenhængen mellem antal måneder og den samlede pris.</t>
  </si>
  <si>
    <t>154.</t>
  </si>
  <si>
    <t>Hvor mange penge er indmeldelsesgebyret?</t>
  </si>
  <si>
    <t>155.</t>
  </si>
  <si>
    <t>Hvor mange penge er det månedlige kontingent?</t>
  </si>
  <si>
    <t>156.</t>
  </si>
  <si>
    <t>157.</t>
  </si>
  <si>
    <t>158.</t>
  </si>
  <si>
    <t>Skriv summen af 487 og 918</t>
  </si>
  <si>
    <t>Skriv produktet af 34 og 97</t>
  </si>
  <si>
    <t>Skriv diffenrensen mellem 321 og 123</t>
  </si>
  <si>
    <t>Hvad er den rigtige omskrivning af formlen? (Sæt et kryds)</t>
  </si>
  <si>
    <t>159.</t>
  </si>
  <si>
    <t>h =</t>
  </si>
  <si>
    <t>2x+3</t>
  </si>
  <si>
    <t xml:space="preserve">    + 2 = x - 2</t>
  </si>
  <si>
    <t>I en opskrift på spaghetti og kødsovs står der, at der skal</t>
  </si>
  <si>
    <t>Under et udsalg gives der 25 % i rabet på alle varer.</t>
  </si>
  <si>
    <t>160.</t>
  </si>
  <si>
    <t>6 % af 250 kr. er</t>
  </si>
  <si>
    <t>161.</t>
  </si>
  <si>
    <t>40 % af et beløb er 320 kr.</t>
  </si>
  <si>
    <t>Hele beløbet er</t>
  </si>
  <si>
    <t>162.</t>
  </si>
  <si>
    <r>
      <t xml:space="preserve">5 </t>
    </r>
    <r>
      <rPr>
        <sz val="11"/>
        <color theme="1"/>
        <rFont val="Calibri"/>
        <family val="2"/>
      </rPr>
      <t>‰</t>
    </r>
    <r>
      <rPr>
        <sz val="11"/>
        <color theme="1"/>
        <rFont val="Arial"/>
        <family val="2"/>
      </rPr>
      <t xml:space="preserve"> af 20 000 kr. er</t>
    </r>
  </si>
  <si>
    <t>Når m = 5 og n = -2 er</t>
  </si>
  <si>
    <t>163.</t>
  </si>
  <si>
    <t>m + n</t>
  </si>
  <si>
    <t>m - n</t>
  </si>
  <si>
    <r>
      <t xml:space="preserve">m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n</t>
    </r>
  </si>
  <si>
    <r>
      <t xml:space="preserve">m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n</t>
    </r>
    <r>
      <rPr>
        <vertAlign val="superscript"/>
        <sz val="11"/>
        <color theme="1"/>
        <rFont val="Arial"/>
        <family val="2"/>
      </rPr>
      <t>2</t>
    </r>
  </si>
  <si>
    <t>164.</t>
  </si>
  <si>
    <t>165.</t>
  </si>
  <si>
    <t>166.</t>
  </si>
  <si>
    <t>167.</t>
  </si>
  <si>
    <t xml:space="preserve">Koordinatsættet til punktet A er </t>
  </si>
  <si>
    <t>168.</t>
  </si>
  <si>
    <t>Diameteren i den største cirkel er</t>
  </si>
  <si>
    <t>169.</t>
  </si>
  <si>
    <t>Det lineære forhold mellem den lille og den store cirkel er</t>
  </si>
  <si>
    <t>1</t>
  </si>
  <si>
    <t>170.</t>
  </si>
  <si>
    <t>Hvor mange gange er arealet af den store</t>
  </si>
  <si>
    <t>cirkel større end arealet af den lille cirkel?</t>
  </si>
  <si>
    <t>gange</t>
  </si>
  <si>
    <t>6x = 108</t>
  </si>
  <si>
    <t xml:space="preserve">    + 8 = 13</t>
  </si>
  <si>
    <t>171.</t>
  </si>
  <si>
    <t>172.</t>
  </si>
  <si>
    <t>Casper bruger 87 minutter på at køre fra Holstebro til Randers i bil.</t>
  </si>
  <si>
    <t>Casper kører  fra Holstebro kl. 13:40.</t>
  </si>
  <si>
    <t>173.</t>
  </si>
  <si>
    <t xml:space="preserve">Casper er i Randers ca. kl. </t>
  </si>
  <si>
    <t>Ruten fra Holstebro til Randers er ca. 87 km.</t>
  </si>
  <si>
    <t>174.</t>
  </si>
  <si>
    <t>Caspers gennemsnitsfart er</t>
  </si>
  <si>
    <t>Oliver skal hjælpe sin far med at anlægge en terasse.</t>
  </si>
  <si>
    <t>Teressen er vist på skitsen herunder.</t>
  </si>
  <si>
    <t>175.</t>
  </si>
  <si>
    <t>Arealet af teressen bliver</t>
  </si>
  <si>
    <r>
      <t xml:space="preserve">Fliserne, der skal bruges til terassen måler 25 </t>
    </r>
    <r>
      <rPr>
        <sz val="11"/>
        <color theme="1"/>
        <rFont val="Calibri"/>
        <family val="2"/>
      </rPr>
      <t>×</t>
    </r>
    <r>
      <rPr>
        <sz val="11"/>
        <color theme="1"/>
        <rFont val="Arial"/>
        <family val="2"/>
      </rPr>
      <t xml:space="preserve"> 25 cm.</t>
    </r>
  </si>
  <si>
    <t>179.</t>
  </si>
  <si>
    <t>Hvor mange fliser skal bruges til hele terassen?</t>
  </si>
  <si>
    <t>fliser</t>
  </si>
  <si>
    <t>Cirklens radius er 4.</t>
  </si>
  <si>
    <t>180.</t>
  </si>
  <si>
    <t>Hvilket udtryk beskriver cirklens areal? (Sæt et kryds)</t>
  </si>
  <si>
    <t>4π</t>
  </si>
  <si>
    <t>16π</t>
  </si>
  <si>
    <t>2π</t>
  </si>
  <si>
    <t>8π</t>
  </si>
  <si>
    <t>181.</t>
  </si>
  <si>
    <t>Hvilket udtryk beskriver cirklens omkreds? (Sæt et kryds)</t>
  </si>
  <si>
    <t>I koordinatsystemet er tegnet fire rette linjer k, l, m og n.</t>
  </si>
  <si>
    <t>Linjerne skærer hinanden i punkterne A, B, C og D.</t>
  </si>
  <si>
    <t>182.</t>
  </si>
  <si>
    <t>Skæringspunktet mellem linjen n og linjen l er</t>
  </si>
  <si>
    <t>183.</t>
  </si>
  <si>
    <t>Arealet af firkant ABCD er</t>
  </si>
  <si>
    <t>184.</t>
  </si>
  <si>
    <t>Ligningen for linjen m er</t>
  </si>
  <si>
    <t>y =</t>
  </si>
  <si>
    <t>4x-3</t>
  </si>
  <si>
    <t>185.</t>
  </si>
  <si>
    <t>Hvor meget vejer franskbrøddet til højre?</t>
  </si>
  <si>
    <t>Kathrine løber en tur med en konstant fart på 12 km/t.</t>
  </si>
  <si>
    <t>186.</t>
  </si>
  <si>
    <t>Hvor mange km kan Kathrine løbe på 20 minutter?</t>
  </si>
  <si>
    <t>187.</t>
  </si>
  <si>
    <t>Hvor lang til tager det for Kathrine at løbe 10 km.</t>
  </si>
  <si>
    <t>På en europæisk roulette er der 37 lige store felter. Et af felterne er grønt, 18 er sorte,</t>
  </si>
  <si>
    <t>og 18 er røde. En kugle lander tilfældigt på et felt i rouletten, når rouletten drejes.</t>
  </si>
  <si>
    <t>188.</t>
  </si>
  <si>
    <t>Rouletten drejes en gang.</t>
  </si>
  <si>
    <t>Hvad er sandsynligheden for at kuglen lander på det grønne felt?</t>
  </si>
  <si>
    <t>Rouletten drejes to gange.</t>
  </si>
  <si>
    <t>189.</t>
  </si>
  <si>
    <t>Hvad er sandsynligheden for at kuglen lander på rødt begge gange?</t>
  </si>
  <si>
    <t>190.</t>
  </si>
  <si>
    <t>Hvad er arealet af figuren? (Sæt et kryds)</t>
  </si>
  <si>
    <t>3a + 2</t>
  </si>
  <si>
    <r>
      <t>2a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+ 2</t>
    </r>
  </si>
  <si>
    <r>
      <t>a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+ 2</t>
    </r>
  </si>
  <si>
    <r>
      <t>2a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+ 2a</t>
    </r>
  </si>
  <si>
    <r>
      <t>a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+ a</t>
    </r>
  </si>
  <si>
    <t xml:space="preserve"> </t>
  </si>
  <si>
    <t>3 æg</t>
  </si>
  <si>
    <t>4 dl kærnemælk</t>
  </si>
  <si>
    <t>1 spsk sukker</t>
  </si>
  <si>
    <t>250 g hvedemel</t>
  </si>
  <si>
    <t>½ tsk natron</t>
  </si>
  <si>
    <t>½ tsk groft salt</t>
  </si>
  <si>
    <t>3 spsk smeltet smør</t>
  </si>
  <si>
    <t>191.</t>
  </si>
  <si>
    <t>Opskrift på æbleskiver (20 stk.):</t>
  </si>
  <si>
    <t>Hvor meget hvedemel bruges til æbleskiver til 30 personer?</t>
  </si>
  <si>
    <t>192.</t>
  </si>
  <si>
    <t>Hvor mange æbleskiver kan man lave,</t>
  </si>
  <si>
    <t>hvis man har 1 liter kærnemælk</t>
  </si>
  <si>
    <t>Æbleskiver</t>
  </si>
  <si>
    <t>Beregn værdien af hvert udtryk, når a = 2 og b = -3</t>
  </si>
  <si>
    <t>193.</t>
  </si>
  <si>
    <t>194.</t>
  </si>
  <si>
    <r>
      <t xml:space="preserve">3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(a - b) + 4</t>
    </r>
  </si>
  <si>
    <r>
      <t>a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+ 2ab + b</t>
    </r>
    <r>
      <rPr>
        <vertAlign val="superscript"/>
        <sz val="11"/>
        <color theme="1"/>
        <rFont val="Arial"/>
        <family val="2"/>
      </rPr>
      <t>2</t>
    </r>
  </si>
  <si>
    <t xml:space="preserve">             = 3</t>
  </si>
  <si>
    <t>195.</t>
  </si>
  <si>
    <t>196.</t>
  </si>
  <si>
    <t>2x + 24 = 5x + 12</t>
  </si>
  <si>
    <t>197.</t>
  </si>
  <si>
    <t>198.</t>
  </si>
  <si>
    <t>199.</t>
  </si>
  <si>
    <t>200.</t>
  </si>
  <si>
    <r>
      <t xml:space="preserve">2 + 6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4</t>
    </r>
  </si>
  <si>
    <t>0,4 - 1</t>
  </si>
  <si>
    <t>97 : 10</t>
  </si>
  <si>
    <r>
      <t xml:space="preserve">7 </t>
    </r>
    <r>
      <rPr>
        <sz val="11"/>
        <color theme="1"/>
        <rFont val="Calibri"/>
        <family val="2"/>
      </rPr>
      <t>∙</t>
    </r>
    <r>
      <rPr>
        <sz val="11"/>
        <color theme="1"/>
        <rFont val="Arial"/>
        <family val="2"/>
      </rPr>
      <t xml:space="preserve"> (5 - 25) : 4</t>
    </r>
  </si>
  <si>
    <t>Skriv det tal, der netop er 4 større end -0,7</t>
  </si>
  <si>
    <t>Niels har fået 28 kr. i pant for 12 flasker. Han har fået</t>
  </si>
  <si>
    <t>Han skal bruge 40 g proteinpulver til 0,5 L vand.</t>
  </si>
  <si>
    <t>Mads køber en beholder med proteinpulver for 256 kr.</t>
  </si>
  <si>
    <t>Skriv et decimaltal, der er præcis midt i mellem 0,27 og 0,28.</t>
  </si>
  <si>
    <t>-1,5</t>
  </si>
  <si>
    <t>176.</t>
  </si>
  <si>
    <t>177.</t>
  </si>
  <si>
    <t>178.</t>
  </si>
  <si>
    <t>Reducer</t>
  </si>
  <si>
    <t>2x - 3y + 4x + 7y</t>
  </si>
  <si>
    <t>3(x + 4) + 5(2x + 1)</t>
  </si>
  <si>
    <t>4(a + b) - 6(a - b)</t>
  </si>
  <si>
    <t>6x+7y</t>
  </si>
  <si>
    <t>13x+18</t>
  </si>
  <si>
    <t>-2a+10b</t>
  </si>
  <si>
    <t>i Kathrines tallotteri. Der er 12 numre på hver plade og otte af tallene på de to plader er ens.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</si>
</sst>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20"/>
      <color theme="1"/>
      <name val="Arial"/>
      <family val="2"/>
    </font>
    <font>
      <sz val="11"/>
      <color theme="1"/>
      <name val="Calibri"/>
      <family val="2"/>
    </font>
    <font>
      <vertAlign val="superscript"/>
      <sz val="11"/>
      <color theme="1"/>
      <name val="Arial"/>
      <family val="2"/>
    </font>
    <font>
      <sz val="12"/>
      <color theme="1"/>
      <name val="Calibri"/>
      <family val="2"/>
    </font>
    <font>
      <sz val="11"/>
      <color theme="0"/>
      <name val="Arial"/>
      <family val="2"/>
    </font>
    <font>
      <u/>
      <sz val="11"/>
      <color theme="1"/>
      <name val="Arial"/>
      <family val="2"/>
    </font>
    <font>
      <sz val="14"/>
      <color theme="1"/>
      <name val="Arial"/>
      <family val="2"/>
    </font>
    <font>
      <sz val="11"/>
      <color theme="0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rgb="FFC00000"/>
      <name val="Arial"/>
      <family val="2"/>
    </font>
    <font>
      <sz val="11"/>
      <color rgb="FFC00000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Arial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6" fontId="1" fillId="0" borderId="0" xfId="0" quotePrefix="1" applyNumberFormat="1" applyFont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0" xfId="0" applyFont="1" applyAlignment="1">
      <alignment horizontal="right"/>
    </xf>
    <xf numFmtId="0" fontId="1" fillId="0" borderId="0" xfId="0" quotePrefix="1" applyFont="1" applyAlignment="1">
      <alignment horizontal="right"/>
    </xf>
    <xf numFmtId="0" fontId="1" fillId="0" borderId="10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7" fillId="0" borderId="0" xfId="0" applyFont="1"/>
    <xf numFmtId="0" fontId="7" fillId="0" borderId="0" xfId="0" quotePrefix="1" applyFont="1"/>
    <xf numFmtId="0" fontId="1" fillId="4" borderId="0" xfId="0" applyFont="1" applyFill="1"/>
    <xf numFmtId="0" fontId="1" fillId="0" borderId="0" xfId="0" quotePrefix="1" applyFont="1" applyAlignment="1">
      <alignment horizontal="left"/>
    </xf>
    <xf numFmtId="0" fontId="0" fillId="4" borderId="0" xfId="0" applyFill="1"/>
    <xf numFmtId="0" fontId="1" fillId="4" borderId="0" xfId="0" applyFont="1" applyFill="1" applyAlignment="1">
      <alignment horizontal="right"/>
    </xf>
    <xf numFmtId="0" fontId="10" fillId="0" borderId="0" xfId="0" applyFont="1"/>
    <xf numFmtId="10" fontId="10" fillId="0" borderId="0" xfId="0" applyNumberFormat="1" applyFont="1"/>
    <xf numFmtId="17" fontId="7" fillId="0" borderId="0" xfId="0" quotePrefix="1" applyNumberFormat="1" applyFont="1"/>
    <xf numFmtId="0" fontId="1" fillId="0" borderId="0" xfId="0" quotePrefix="1" applyFont="1"/>
    <xf numFmtId="0" fontId="0" fillId="0" borderId="0" xfId="0" applyAlignment="1">
      <alignment horizontal="center"/>
    </xf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right"/>
    </xf>
    <xf numFmtId="49" fontId="1" fillId="0" borderId="7" xfId="0" applyNumberFormat="1" applyFont="1" applyBorder="1" applyAlignment="1">
      <alignment horizontal="center"/>
    </xf>
    <xf numFmtId="49" fontId="2" fillId="0" borderId="7" xfId="0" applyNumberFormat="1" applyFont="1" applyBorder="1" applyAlignment="1">
      <alignment horizontal="center"/>
    </xf>
    <xf numFmtId="49" fontId="1" fillId="4" borderId="10" xfId="0" applyNumberFormat="1" applyFont="1" applyFill="1" applyBorder="1" applyAlignment="1">
      <alignment horizontal="center"/>
    </xf>
    <xf numFmtId="49" fontId="1" fillId="0" borderId="0" xfId="0" applyNumberFormat="1" applyFont="1" applyAlignment="1">
      <alignment horizontal="center"/>
    </xf>
    <xf numFmtId="49" fontId="1" fillId="0" borderId="10" xfId="0" applyNumberFormat="1" applyFont="1" applyBorder="1" applyAlignment="1">
      <alignment horizontal="center"/>
    </xf>
    <xf numFmtId="49" fontId="1" fillId="0" borderId="0" xfId="0" applyNumberFormat="1" applyFont="1"/>
    <xf numFmtId="49" fontId="1" fillId="4" borderId="0" xfId="0" applyNumberFormat="1" applyFont="1" applyFill="1" applyAlignment="1">
      <alignment horizontal="center"/>
    </xf>
    <xf numFmtId="49" fontId="0" fillId="0" borderId="0" xfId="0" applyNumberFormat="1"/>
    <xf numFmtId="0" fontId="5" fillId="0" borderId="0" xfId="0" applyFont="1"/>
    <xf numFmtId="0" fontId="1" fillId="2" borderId="4" xfId="0" applyFont="1" applyFill="1" applyBorder="1"/>
    <xf numFmtId="0" fontId="1" fillId="2" borderId="0" xfId="0" applyFont="1" applyFill="1"/>
    <xf numFmtId="0" fontId="1" fillId="2" borderId="5" xfId="0" applyFont="1" applyFill="1" applyBorder="1"/>
    <xf numFmtId="49" fontId="1" fillId="0" borderId="10" xfId="0" applyNumberFormat="1" applyFont="1" applyBorder="1"/>
    <xf numFmtId="49" fontId="1" fillId="0" borderId="7" xfId="0" applyNumberFormat="1" applyFont="1" applyBorder="1"/>
    <xf numFmtId="0" fontId="12" fillId="0" borderId="0" xfId="0" applyFont="1"/>
    <xf numFmtId="0" fontId="13" fillId="0" borderId="0" xfId="0" applyFont="1"/>
    <xf numFmtId="0" fontId="14" fillId="0" borderId="0" xfId="0" applyFont="1"/>
    <xf numFmtId="49" fontId="1" fillId="4" borderId="0" xfId="0" applyNumberFormat="1" applyFont="1" applyFill="1"/>
    <xf numFmtId="0" fontId="13" fillId="2" borderId="5" xfId="0" applyFont="1" applyFill="1" applyBorder="1"/>
    <xf numFmtId="0" fontId="13" fillId="0" borderId="11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1" fillId="3" borderId="0" xfId="0" applyNumberFormat="1" applyFont="1" applyFill="1" applyAlignment="1" applyProtection="1">
      <alignment horizontal="center"/>
      <protection locked="0"/>
    </xf>
    <xf numFmtId="0" fontId="7" fillId="0" borderId="0" xfId="0" applyFont="1" applyAlignment="1">
      <alignment horizontal="center"/>
    </xf>
    <xf numFmtId="49" fontId="7" fillId="0" borderId="0" xfId="0" applyNumberFormat="1" applyFont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49" fontId="7" fillId="0" borderId="0" xfId="0" applyNumberFormat="1" applyFont="1" applyAlignment="1">
      <alignment horizontal="center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center"/>
    </xf>
    <xf numFmtId="0" fontId="7" fillId="4" borderId="0" xfId="0" quotePrefix="1" applyFont="1" applyFill="1" applyAlignment="1">
      <alignment horizontal="center"/>
    </xf>
    <xf numFmtId="49" fontId="1" fillId="4" borderId="7" xfId="0" applyNumberFormat="1" applyFont="1" applyFill="1" applyBorder="1" applyAlignment="1">
      <alignment horizontal="center"/>
    </xf>
    <xf numFmtId="0" fontId="1" fillId="0" borderId="0" xfId="0" applyFont="1" applyAlignment="1">
      <alignment horizontal="left"/>
    </xf>
    <xf numFmtId="49" fontId="1" fillId="3" borderId="0" xfId="0" applyNumberFormat="1" applyFont="1" applyFill="1" applyAlignment="1" applyProtection="1">
      <alignment horizontal="center"/>
      <protection locked="0"/>
    </xf>
    <xf numFmtId="49" fontId="1" fillId="3" borderId="10" xfId="0" applyNumberFormat="1" applyFont="1" applyFill="1" applyBorder="1" applyAlignment="1" applyProtection="1">
      <alignment horizontal="center"/>
      <protection locked="0"/>
    </xf>
    <xf numFmtId="49" fontId="1" fillId="3" borderId="7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15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left"/>
    </xf>
    <xf numFmtId="0" fontId="9" fillId="2" borderId="16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49" fontId="1" fillId="0" borderId="0" xfId="0" applyNumberFormat="1" applyFont="1" applyAlignment="1">
      <alignment horizontal="center"/>
    </xf>
    <xf numFmtId="49" fontId="1" fillId="0" borderId="0" xfId="0" quotePrefix="1" applyNumberFormat="1" applyFon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cat>
            <c:strRef>
              <c:f>OPGAVER!$P$164:$P$169</c:f>
              <c:strCache>
                <c:ptCount val="6"/>
                <c:pt idx="0">
                  <c:v>00</c:v>
                </c:pt>
                <c:pt idx="1">
                  <c:v>02</c:v>
                </c:pt>
                <c:pt idx="2">
                  <c:v>4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</c:strCache>
            </c:strRef>
          </c:cat>
          <c:val>
            <c:numRef>
              <c:f>OPGAVER!$Q$164:$Q$169</c:f>
              <c:numCache>
                <c:formatCode>General</c:formatCode>
                <c:ptCount val="6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7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4-41B7-96DA-75B811377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27"/>
        <c:axId val="582796575"/>
        <c:axId val="459673503"/>
      </c:barChart>
      <c:catAx>
        <c:axId val="582796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da-DK"/>
          </a:p>
        </c:txPr>
        <c:crossAx val="459673503"/>
        <c:crosses val="autoZero"/>
        <c:auto val="1"/>
        <c:lblAlgn val="ctr"/>
        <c:lblOffset val="100"/>
        <c:noMultiLvlLbl val="0"/>
      </c:catAx>
      <c:valAx>
        <c:axId val="459673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da-DK"/>
          </a:p>
        </c:txPr>
        <c:crossAx val="5827965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OPGAVER!$Q$548:$Q$556</c:f>
              <c:strCache>
                <c:ptCount val="9"/>
                <c:pt idx="0">
                  <c:v>0-10</c:v>
                </c:pt>
                <c:pt idx="1">
                  <c:v>11-20</c:v>
                </c:pt>
                <c:pt idx="2">
                  <c:v>21-30</c:v>
                </c:pt>
                <c:pt idx="3">
                  <c:v>31-40</c:v>
                </c:pt>
                <c:pt idx="4">
                  <c:v>41-50</c:v>
                </c:pt>
                <c:pt idx="5">
                  <c:v>51-60</c:v>
                </c:pt>
                <c:pt idx="6">
                  <c:v>61-70</c:v>
                </c:pt>
                <c:pt idx="7">
                  <c:v>71-80</c:v>
                </c:pt>
                <c:pt idx="8">
                  <c:v>81-90</c:v>
                </c:pt>
              </c:strCache>
            </c:strRef>
          </c:cat>
          <c:val>
            <c:numRef>
              <c:f>OPGAVER!$R$548:$R$556</c:f>
              <c:numCache>
                <c:formatCode>0.00%</c:formatCode>
                <c:ptCount val="9"/>
                <c:pt idx="0">
                  <c:v>4.3999999999999997E-2</c:v>
                </c:pt>
                <c:pt idx="1">
                  <c:v>0.184</c:v>
                </c:pt>
                <c:pt idx="2">
                  <c:v>0.19400000000000001</c:v>
                </c:pt>
                <c:pt idx="3">
                  <c:v>0.1</c:v>
                </c:pt>
                <c:pt idx="4">
                  <c:v>0.20200000000000001</c:v>
                </c:pt>
                <c:pt idx="5">
                  <c:v>0.183</c:v>
                </c:pt>
                <c:pt idx="6">
                  <c:v>7.0999999999999994E-2</c:v>
                </c:pt>
                <c:pt idx="7">
                  <c:v>2.1000000000000001E-2</c:v>
                </c:pt>
                <c:pt idx="8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4-4148-9D5F-6CD980DF3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8"/>
        <c:overlap val="-27"/>
        <c:axId val="1085135856"/>
        <c:axId val="937902720"/>
      </c:barChart>
      <c:catAx>
        <c:axId val="108513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937902720"/>
        <c:crosses val="autoZero"/>
        <c:auto val="1"/>
        <c:lblAlgn val="ctr"/>
        <c:lblOffset val="100"/>
        <c:noMultiLvlLbl val="0"/>
      </c:catAx>
      <c:valAx>
        <c:axId val="93790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08513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OPGAVER!$Q$674</c:f>
              <c:strCache>
                <c:ptCount val="1"/>
                <c:pt idx="0">
                  <c:v>9.a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OPGAVER!$P$675:$P$681</c:f>
              <c:strCache>
                <c:ptCount val="7"/>
                <c:pt idx="0">
                  <c:v>-3</c:v>
                </c:pt>
                <c:pt idx="1">
                  <c:v>00</c:v>
                </c:pt>
                <c:pt idx="2">
                  <c:v>02</c:v>
                </c:pt>
                <c:pt idx="3">
                  <c:v>4</c:v>
                </c:pt>
                <c:pt idx="4">
                  <c:v>7</c:v>
                </c:pt>
                <c:pt idx="5">
                  <c:v>10</c:v>
                </c:pt>
                <c:pt idx="6">
                  <c:v>12</c:v>
                </c:pt>
              </c:strCache>
            </c:strRef>
          </c:cat>
          <c:val>
            <c:numRef>
              <c:f>OPGAVER!$Q$675:$Q$681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7-4142-A645-704CEFBD9CE8}"/>
            </c:ext>
          </c:extLst>
        </c:ser>
        <c:ser>
          <c:idx val="1"/>
          <c:order val="1"/>
          <c:tx>
            <c:strRef>
              <c:f>OPGAVER!$R$674</c:f>
              <c:strCache>
                <c:ptCount val="1"/>
                <c:pt idx="0">
                  <c:v>9.b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OPGAVER!$P$675:$P$681</c:f>
              <c:strCache>
                <c:ptCount val="7"/>
                <c:pt idx="0">
                  <c:v>-3</c:v>
                </c:pt>
                <c:pt idx="1">
                  <c:v>00</c:v>
                </c:pt>
                <c:pt idx="2">
                  <c:v>02</c:v>
                </c:pt>
                <c:pt idx="3">
                  <c:v>4</c:v>
                </c:pt>
                <c:pt idx="4">
                  <c:v>7</c:v>
                </c:pt>
                <c:pt idx="5">
                  <c:v>10</c:v>
                </c:pt>
                <c:pt idx="6">
                  <c:v>12</c:v>
                </c:pt>
              </c:strCache>
            </c:strRef>
          </c:cat>
          <c:val>
            <c:numRef>
              <c:f>OPGAVER!$R$675:$R$681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8</c:v>
                </c:pt>
                <c:pt idx="4">
                  <c:v>5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7-4142-A645-704CEFBD9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0878256"/>
        <c:axId val="1186718976"/>
      </c:barChart>
      <c:catAx>
        <c:axId val="720878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100">
                    <a:latin typeface="Arial" panose="020B0604020202020204" pitchFamily="34" charset="0"/>
                    <a:cs typeface="Arial" panose="020B0604020202020204" pitchFamily="34" charset="0"/>
                  </a:rPr>
                  <a:t>Karakter</a:t>
                </a:r>
              </a:p>
            </c:rich>
          </c:tx>
          <c:layout>
            <c:manualLayout>
              <c:xMode val="edge"/>
              <c:yMode val="edge"/>
              <c:x val="0.42610958005249344"/>
              <c:y val="0.886600768808346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da-DK"/>
          </a:p>
        </c:txPr>
        <c:crossAx val="1186718976"/>
        <c:crosses val="autoZero"/>
        <c:auto val="1"/>
        <c:lblAlgn val="ctr"/>
        <c:lblOffset val="100"/>
        <c:noMultiLvlLbl val="0"/>
      </c:catAx>
      <c:valAx>
        <c:axId val="118671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 sz="1100">
                    <a:latin typeface="Arial" panose="020B0604020202020204" pitchFamily="34" charset="0"/>
                    <a:cs typeface="Arial" panose="020B0604020202020204" pitchFamily="34" charset="0"/>
                  </a:rPr>
                  <a:t>Aksetitel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27070269428841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da-DK"/>
          </a:p>
        </c:txPr>
        <c:crossAx val="720878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4.png"/><Relationship Id="rId39" Type="http://schemas.openxmlformats.org/officeDocument/2006/relationships/image" Target="../media/image36.png"/><Relationship Id="rId21" Type="http://schemas.openxmlformats.org/officeDocument/2006/relationships/image" Target="../media/image20.png"/><Relationship Id="rId34" Type="http://schemas.openxmlformats.org/officeDocument/2006/relationships/image" Target="../media/image31.png"/><Relationship Id="rId42" Type="http://schemas.openxmlformats.org/officeDocument/2006/relationships/image" Target="../media/image39.png"/><Relationship Id="rId7" Type="http://schemas.openxmlformats.org/officeDocument/2006/relationships/image" Target="../media/image6.png"/><Relationship Id="rId2" Type="http://schemas.openxmlformats.org/officeDocument/2006/relationships/chart" Target="../charts/chart1.xml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openxmlformats.org/officeDocument/2006/relationships/image" Target="../media/image27.png"/><Relationship Id="rId41" Type="http://schemas.openxmlformats.org/officeDocument/2006/relationships/image" Target="../media/image38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chart" Target="../charts/chart2.xml"/><Relationship Id="rId32" Type="http://schemas.openxmlformats.org/officeDocument/2006/relationships/chart" Target="../charts/chart3.xml"/><Relationship Id="rId37" Type="http://schemas.openxmlformats.org/officeDocument/2006/relationships/image" Target="../media/image34.png"/><Relationship Id="rId40" Type="http://schemas.openxmlformats.org/officeDocument/2006/relationships/image" Target="../media/image37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6.png"/><Relationship Id="rId36" Type="http://schemas.openxmlformats.org/officeDocument/2006/relationships/image" Target="../media/image33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31" Type="http://schemas.openxmlformats.org/officeDocument/2006/relationships/image" Target="../media/image29.png"/><Relationship Id="rId44" Type="http://schemas.openxmlformats.org/officeDocument/2006/relationships/image" Target="../media/image41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5.png"/><Relationship Id="rId30" Type="http://schemas.openxmlformats.org/officeDocument/2006/relationships/image" Target="../media/image28.png"/><Relationship Id="rId35" Type="http://schemas.openxmlformats.org/officeDocument/2006/relationships/image" Target="../media/image32.png"/><Relationship Id="rId43" Type="http://schemas.openxmlformats.org/officeDocument/2006/relationships/image" Target="../media/image40.png"/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3.png"/><Relationship Id="rId33" Type="http://schemas.openxmlformats.org/officeDocument/2006/relationships/image" Target="../media/image30.png"/><Relationship Id="rId38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2297430</xdr:colOff>
      <xdr:row>215</xdr:row>
      <xdr:rowOff>19050</xdr:rowOff>
    </xdr:from>
    <xdr:to>
      <xdr:col>1</xdr:col>
      <xdr:colOff>2533650</xdr:colOff>
      <xdr:row>216</xdr:row>
      <xdr:rowOff>125730</xdr:rowOff>
    </xdr:to>
    <xdr:sp macro="" textlink="">
      <xdr:nvSpPr>
        <xdr:cNvPr id="85" name="Bue 84">
          <a:extLst>
            <a:ext uri="{FF2B5EF4-FFF2-40B4-BE49-F238E27FC236}">
              <a16:creationId xmlns:a16="http://schemas.microsoft.com/office/drawing/2014/main" id="{AAD3CD7C-36D8-4532-85F8-94F03369596A}"/>
            </a:ext>
          </a:extLst>
        </xdr:cNvPr>
        <xdr:cNvSpPr/>
      </xdr:nvSpPr>
      <xdr:spPr>
        <a:xfrm rot="16200000">
          <a:off x="2727960" y="39966900"/>
          <a:ext cx="289560" cy="236220"/>
        </a:xfrm>
        <a:prstGeom prst="arc">
          <a:avLst/>
        </a:prstGeom>
        <a:ln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800100</xdr:colOff>
      <xdr:row>31</xdr:row>
      <xdr:rowOff>30480</xdr:rowOff>
    </xdr:from>
    <xdr:to>
      <xdr:col>1</xdr:col>
      <xdr:colOff>1181100</xdr:colOff>
      <xdr:row>34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kstfelt 1">
              <a:extLst>
                <a:ext uri="{FF2B5EF4-FFF2-40B4-BE49-F238E27FC236}">
                  <a16:creationId xmlns:a16="http://schemas.microsoft.com/office/drawing/2014/main" id="{EBAF8DD3-7101-4681-A8E3-2219F1459D8E}"/>
                </a:ext>
              </a:extLst>
            </xdr:cNvPr>
            <xdr:cNvSpPr txBox="1"/>
          </xdr:nvSpPr>
          <xdr:spPr>
            <a:xfrm>
              <a:off x="1257300" y="5951220"/>
              <a:ext cx="381000" cy="5181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a-DK" sz="1200" b="0" i="1">
                            <a:latin typeface="Cambria Math" panose="02040503050406030204" pitchFamily="18" charset="0"/>
                          </a:rPr>
                          <m:t>4</m:t>
                        </m:r>
                      </m:num>
                      <m:den>
                        <m:r>
                          <a:rPr lang="da-DK" sz="1200" b="0" i="1">
                            <a:latin typeface="Cambria Math" panose="02040503050406030204" pitchFamily="18" charset="0"/>
                          </a:rPr>
                          <m:t>8</m:t>
                        </m:r>
                      </m:den>
                    </m:f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2" name="Tekstfelt 1">
              <a:extLst>
                <a:ext uri="{FF2B5EF4-FFF2-40B4-BE49-F238E27FC236}">
                  <a16:creationId xmlns:a16="http://schemas.microsoft.com/office/drawing/2014/main" id="{EBAF8DD3-7101-4681-A8E3-2219F1459D8E}"/>
                </a:ext>
              </a:extLst>
            </xdr:cNvPr>
            <xdr:cNvSpPr txBox="1"/>
          </xdr:nvSpPr>
          <xdr:spPr>
            <a:xfrm>
              <a:off x="1257300" y="5951220"/>
              <a:ext cx="381000" cy="5181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0" i="0">
                  <a:latin typeface="Cambria Math" panose="02040503050406030204" pitchFamily="18" charset="0"/>
                </a:rPr>
                <a:t>4/8</a:t>
              </a:r>
              <a:endParaRPr lang="da-DK" sz="1100"/>
            </a:p>
          </xdr:txBody>
        </xdr:sp>
      </mc:Fallback>
    </mc:AlternateContent>
    <xdr:clientData/>
  </xdr:twoCellAnchor>
  <xdr:twoCellAnchor>
    <xdr:from>
      <xdr:col>1</xdr:col>
      <xdr:colOff>2750820</xdr:colOff>
      <xdr:row>33</xdr:row>
      <xdr:rowOff>121920</xdr:rowOff>
    </xdr:from>
    <xdr:to>
      <xdr:col>1</xdr:col>
      <xdr:colOff>3131820</xdr:colOff>
      <xdr:row>36</xdr:row>
      <xdr:rowOff>91440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kstfelt 2">
              <a:extLst>
                <a:ext uri="{FF2B5EF4-FFF2-40B4-BE49-F238E27FC236}">
                  <a16:creationId xmlns:a16="http://schemas.microsoft.com/office/drawing/2014/main" id="{BFED7133-0CA5-4AF7-838E-24B0E449BE72}"/>
                </a:ext>
              </a:extLst>
            </xdr:cNvPr>
            <xdr:cNvSpPr txBox="1"/>
          </xdr:nvSpPr>
          <xdr:spPr>
            <a:xfrm>
              <a:off x="3208020" y="6408420"/>
              <a:ext cx="381000" cy="5181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a-DK" sz="1200" b="0" i="1"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r>
                          <a:rPr lang="da-DK" sz="1200" b="0" i="1">
                            <a:latin typeface="Cambria Math" panose="02040503050406030204" pitchFamily="18" charset="0"/>
                          </a:rPr>
                          <m:t>8</m:t>
                        </m:r>
                      </m:den>
                    </m:f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3" name="Tekstfelt 2">
              <a:extLst>
                <a:ext uri="{FF2B5EF4-FFF2-40B4-BE49-F238E27FC236}">
                  <a16:creationId xmlns:a16="http://schemas.microsoft.com/office/drawing/2014/main" id="{BFED7133-0CA5-4AF7-838E-24B0E449BE72}"/>
                </a:ext>
              </a:extLst>
            </xdr:cNvPr>
            <xdr:cNvSpPr txBox="1"/>
          </xdr:nvSpPr>
          <xdr:spPr>
            <a:xfrm>
              <a:off x="3208020" y="6408420"/>
              <a:ext cx="381000" cy="5181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0" i="0">
                  <a:latin typeface="Cambria Math" panose="02040503050406030204" pitchFamily="18" charset="0"/>
                </a:rPr>
                <a:t>1/8</a:t>
              </a:r>
              <a:endParaRPr lang="da-DK" sz="1100"/>
            </a:p>
          </xdr:txBody>
        </xdr:sp>
      </mc:Fallback>
    </mc:AlternateContent>
    <xdr:clientData/>
  </xdr:twoCellAnchor>
  <xdr:twoCellAnchor>
    <xdr:from>
      <xdr:col>1</xdr:col>
      <xdr:colOff>1851660</xdr:colOff>
      <xdr:row>36</xdr:row>
      <xdr:rowOff>121920</xdr:rowOff>
    </xdr:from>
    <xdr:to>
      <xdr:col>1</xdr:col>
      <xdr:colOff>2316480</xdr:colOff>
      <xdr:row>38</xdr:row>
      <xdr:rowOff>83820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felt 3">
              <a:extLst>
                <a:ext uri="{FF2B5EF4-FFF2-40B4-BE49-F238E27FC236}">
                  <a16:creationId xmlns:a16="http://schemas.microsoft.com/office/drawing/2014/main" id="{B3296B1D-AB24-43D9-AFFA-CF0A116BCB78}"/>
                </a:ext>
              </a:extLst>
            </xdr:cNvPr>
            <xdr:cNvSpPr txBox="1"/>
          </xdr:nvSpPr>
          <xdr:spPr>
            <a:xfrm>
              <a:off x="2308860" y="6957060"/>
              <a:ext cx="464820" cy="3276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degHide m:val="on"/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da-DK" sz="1200" b="0" i="1">
                            <a:latin typeface="Cambria Math" panose="02040503050406030204" pitchFamily="18" charset="0"/>
                          </a:rPr>
                          <m:t>8</m:t>
                        </m:r>
                      </m:e>
                    </m:rad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4" name="Tekstfelt 3">
              <a:extLst>
                <a:ext uri="{FF2B5EF4-FFF2-40B4-BE49-F238E27FC236}">
                  <a16:creationId xmlns:a16="http://schemas.microsoft.com/office/drawing/2014/main" id="{B3296B1D-AB24-43D9-AFFA-CF0A116BCB78}"/>
                </a:ext>
              </a:extLst>
            </xdr:cNvPr>
            <xdr:cNvSpPr txBox="1"/>
          </xdr:nvSpPr>
          <xdr:spPr>
            <a:xfrm>
              <a:off x="2308860" y="6957060"/>
              <a:ext cx="464820" cy="3276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i="0">
                  <a:latin typeface="Cambria Math" panose="02040503050406030204" pitchFamily="18" charset="0"/>
                </a:rPr>
                <a:t>√</a:t>
              </a:r>
              <a:r>
                <a:rPr lang="da-DK" sz="1200" b="0" i="0">
                  <a:latin typeface="Cambria Math" panose="02040503050406030204" pitchFamily="18" charset="0"/>
                </a:rPr>
                <a:t>8</a:t>
              </a:r>
              <a:endParaRPr lang="da-DK" sz="1100"/>
            </a:p>
          </xdr:txBody>
        </xdr:sp>
      </mc:Fallback>
    </mc:AlternateContent>
    <xdr:clientData/>
  </xdr:twoCellAnchor>
  <xdr:twoCellAnchor>
    <xdr:from>
      <xdr:col>1</xdr:col>
      <xdr:colOff>2354580</xdr:colOff>
      <xdr:row>36</xdr:row>
      <xdr:rowOff>121920</xdr:rowOff>
    </xdr:from>
    <xdr:to>
      <xdr:col>1</xdr:col>
      <xdr:colOff>2819400</xdr:colOff>
      <xdr:row>38</xdr:row>
      <xdr:rowOff>83820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kstfelt 4">
              <a:extLst>
                <a:ext uri="{FF2B5EF4-FFF2-40B4-BE49-F238E27FC236}">
                  <a16:creationId xmlns:a16="http://schemas.microsoft.com/office/drawing/2014/main" id="{5B69A76D-5EDC-44F7-AA5A-85E4230C2A67}"/>
                </a:ext>
              </a:extLst>
            </xdr:cNvPr>
            <xdr:cNvSpPr txBox="1"/>
          </xdr:nvSpPr>
          <xdr:spPr>
            <a:xfrm>
              <a:off x="2811780" y="6957060"/>
              <a:ext cx="464820" cy="3276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degHide m:val="on"/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da-DK" sz="1200" b="0" i="1">
                            <a:latin typeface="Cambria Math" panose="02040503050406030204" pitchFamily="18" charset="0"/>
                          </a:rPr>
                          <m:t>13</m:t>
                        </m:r>
                      </m:e>
                    </m:rad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5" name="Tekstfelt 4">
              <a:extLst>
                <a:ext uri="{FF2B5EF4-FFF2-40B4-BE49-F238E27FC236}">
                  <a16:creationId xmlns:a16="http://schemas.microsoft.com/office/drawing/2014/main" id="{5B69A76D-5EDC-44F7-AA5A-85E4230C2A67}"/>
                </a:ext>
              </a:extLst>
            </xdr:cNvPr>
            <xdr:cNvSpPr txBox="1"/>
          </xdr:nvSpPr>
          <xdr:spPr>
            <a:xfrm>
              <a:off x="2811780" y="6957060"/>
              <a:ext cx="464820" cy="3276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i="0">
                  <a:latin typeface="Cambria Math" panose="02040503050406030204" pitchFamily="18" charset="0"/>
                </a:rPr>
                <a:t>√</a:t>
              </a:r>
              <a:r>
                <a:rPr lang="da-DK" sz="1200" b="0" i="0">
                  <a:latin typeface="Cambria Math" panose="02040503050406030204" pitchFamily="18" charset="0"/>
                </a:rPr>
                <a:t>13</a:t>
              </a:r>
              <a:endParaRPr lang="da-DK" sz="1100"/>
            </a:p>
          </xdr:txBody>
        </xdr:sp>
      </mc:Fallback>
    </mc:AlternateContent>
    <xdr:clientData/>
  </xdr:twoCellAnchor>
  <xdr:twoCellAnchor>
    <xdr:from>
      <xdr:col>1</xdr:col>
      <xdr:colOff>83820</xdr:colOff>
      <xdr:row>49</xdr:row>
      <xdr:rowOff>0</xdr:rowOff>
    </xdr:from>
    <xdr:to>
      <xdr:col>1</xdr:col>
      <xdr:colOff>1645920</xdr:colOff>
      <xdr:row>56</xdr:row>
      <xdr:rowOff>159840</xdr:rowOff>
    </xdr:to>
    <xdr:grpSp>
      <xdr:nvGrpSpPr>
        <xdr:cNvPr id="15" name="Gruppe 14">
          <a:extLst>
            <a:ext uri="{FF2B5EF4-FFF2-40B4-BE49-F238E27FC236}">
              <a16:creationId xmlns:a16="http://schemas.microsoft.com/office/drawing/2014/main" id="{C29B3D65-0253-40E2-BC15-64F819BAE2B3}"/>
            </a:ext>
          </a:extLst>
        </xdr:cNvPr>
        <xdr:cNvGrpSpPr/>
      </xdr:nvGrpSpPr>
      <xdr:grpSpPr>
        <a:xfrm>
          <a:off x="541020" y="9220200"/>
          <a:ext cx="1562100" cy="1440000"/>
          <a:chOff x="1691640" y="9639300"/>
          <a:chExt cx="1562100" cy="1440000"/>
        </a:xfrm>
      </xdr:grpSpPr>
      <xdr:grpSp>
        <xdr:nvGrpSpPr>
          <xdr:cNvPr id="11" name="Gruppe 10">
            <a:extLst>
              <a:ext uri="{FF2B5EF4-FFF2-40B4-BE49-F238E27FC236}">
                <a16:creationId xmlns:a16="http://schemas.microsoft.com/office/drawing/2014/main" id="{FE83BC06-23F9-4DEA-8E6C-E55250322A8B}"/>
              </a:ext>
            </a:extLst>
          </xdr:cNvPr>
          <xdr:cNvGrpSpPr/>
        </xdr:nvGrpSpPr>
        <xdr:grpSpPr>
          <a:xfrm>
            <a:off x="1691640" y="9639300"/>
            <a:ext cx="1440000" cy="1440000"/>
            <a:chOff x="1691640" y="9639300"/>
            <a:chExt cx="1440000" cy="1440000"/>
          </a:xfrm>
        </xdr:grpSpPr>
        <xdr:grpSp>
          <xdr:nvGrpSpPr>
            <xdr:cNvPr id="8" name="Gruppe 7">
              <a:extLst>
                <a:ext uri="{FF2B5EF4-FFF2-40B4-BE49-F238E27FC236}">
                  <a16:creationId xmlns:a16="http://schemas.microsoft.com/office/drawing/2014/main" id="{B1EB7BAC-FD69-4140-BCD6-C13F366003CE}"/>
                </a:ext>
              </a:extLst>
            </xdr:cNvPr>
            <xdr:cNvGrpSpPr/>
          </xdr:nvGrpSpPr>
          <xdr:grpSpPr>
            <a:xfrm>
              <a:off x="1691640" y="9639300"/>
              <a:ext cx="1440000" cy="1440000"/>
              <a:chOff x="1691640" y="9639300"/>
              <a:chExt cx="1440000" cy="1440000"/>
            </a:xfrm>
          </xdr:grpSpPr>
          <xdr:sp macro="" textlink="">
            <xdr:nvSpPr>
              <xdr:cNvPr id="6" name="Ellipse 5">
                <a:extLst>
                  <a:ext uri="{FF2B5EF4-FFF2-40B4-BE49-F238E27FC236}">
                    <a16:creationId xmlns:a16="http://schemas.microsoft.com/office/drawing/2014/main" id="{8E27A084-003B-44C7-B0F0-12516294402F}"/>
                  </a:ext>
                </a:extLst>
              </xdr:cNvPr>
              <xdr:cNvSpPr/>
            </xdr:nvSpPr>
            <xdr:spPr>
              <a:xfrm>
                <a:off x="1691640" y="9639300"/>
                <a:ext cx="1440000" cy="1440000"/>
              </a:xfrm>
              <a:prstGeom prst="ellipse">
                <a:avLst/>
              </a:prstGeom>
              <a:noFill/>
              <a:ln w="63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da-DK" sz="1100"/>
              </a:p>
            </xdr:txBody>
          </xdr:sp>
          <xdr:sp macro="" textlink="">
            <xdr:nvSpPr>
              <xdr:cNvPr id="7" name="Ellipse 6">
                <a:extLst>
                  <a:ext uri="{FF2B5EF4-FFF2-40B4-BE49-F238E27FC236}">
                    <a16:creationId xmlns:a16="http://schemas.microsoft.com/office/drawing/2014/main" id="{2F65D0D4-C91F-49A4-B4A8-4EC9BBC41154}"/>
                  </a:ext>
                </a:extLst>
              </xdr:cNvPr>
              <xdr:cNvSpPr/>
            </xdr:nvSpPr>
            <xdr:spPr>
              <a:xfrm>
                <a:off x="1691640" y="10012680"/>
                <a:ext cx="1440000" cy="678180"/>
              </a:xfrm>
              <a:prstGeom prst="ellipse">
                <a:avLst/>
              </a:prstGeom>
              <a:noFill/>
              <a:ln w="63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da-DK" sz="1100"/>
              </a:p>
            </xdr:txBody>
          </xdr:sp>
        </xdr:grpSp>
        <xdr:cxnSp macro="">
          <xdr:nvCxnSpPr>
            <xdr:cNvPr id="10" name="Lige forbindelse 9">
              <a:extLst>
                <a:ext uri="{FF2B5EF4-FFF2-40B4-BE49-F238E27FC236}">
                  <a16:creationId xmlns:a16="http://schemas.microsoft.com/office/drawing/2014/main" id="{A5B74D49-D2D0-4C27-A09D-F9D0467F6A4C}"/>
                </a:ext>
              </a:extLst>
            </xdr:cNvPr>
            <xdr:cNvCxnSpPr>
              <a:endCxn id="7" idx="6"/>
            </xdr:cNvCxnSpPr>
          </xdr:nvCxnSpPr>
          <xdr:spPr>
            <a:xfrm>
              <a:off x="2453640" y="10347960"/>
              <a:ext cx="678000" cy="0"/>
            </a:xfrm>
            <a:prstGeom prst="line">
              <a:avLst/>
            </a:prstGeom>
            <a:ln>
              <a:solidFill>
                <a:srgbClr val="C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4" name="Tekstfelt 13">
            <a:extLst>
              <a:ext uri="{FF2B5EF4-FFF2-40B4-BE49-F238E27FC236}">
                <a16:creationId xmlns:a16="http://schemas.microsoft.com/office/drawing/2014/main" id="{BE71B061-D188-4E45-8A9C-B77B6C345FAD}"/>
              </a:ext>
            </a:extLst>
          </xdr:cNvPr>
          <xdr:cNvSpPr txBox="1"/>
        </xdr:nvSpPr>
        <xdr:spPr>
          <a:xfrm>
            <a:off x="2377440" y="10111740"/>
            <a:ext cx="876300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1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4 m</a:t>
            </a:r>
          </a:p>
        </xdr:txBody>
      </xdr:sp>
    </xdr:grpSp>
    <xdr:clientData/>
  </xdr:twoCellAnchor>
  <xdr:twoCellAnchor>
    <xdr:from>
      <xdr:col>1</xdr:col>
      <xdr:colOff>2095500</xdr:colOff>
      <xdr:row>49</xdr:row>
      <xdr:rowOff>0</xdr:rowOff>
    </xdr:from>
    <xdr:to>
      <xdr:col>4</xdr:col>
      <xdr:colOff>91440</xdr:colOff>
      <xdr:row>55</xdr:row>
      <xdr:rowOff>76200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kstfelt 15">
              <a:extLst>
                <a:ext uri="{FF2B5EF4-FFF2-40B4-BE49-F238E27FC236}">
                  <a16:creationId xmlns:a16="http://schemas.microsoft.com/office/drawing/2014/main" id="{3018F259-A357-4259-BC1E-543F3A0C60A6}"/>
                </a:ext>
              </a:extLst>
            </xdr:cNvPr>
            <xdr:cNvSpPr txBox="1"/>
          </xdr:nvSpPr>
          <xdr:spPr>
            <a:xfrm>
              <a:off x="2552700" y="9243060"/>
              <a:ext cx="2415540" cy="1173480"/>
            </a:xfrm>
            <a:prstGeom prst="rect">
              <a:avLst/>
            </a:prstGeom>
            <a:solidFill>
              <a:schemeClr val="accent5"/>
            </a:solidFill>
            <a:ln w="6350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da-DK" sz="1200" b="0" i="0">
                        <a:latin typeface="Cambria Math" panose="02040503050406030204" pitchFamily="18" charset="0"/>
                      </a:rPr>
                      <m:t>A</m:t>
                    </m:r>
                    <m:r>
                      <a:rPr lang="da-DK" sz="1200" b="0" i="0">
                        <a:latin typeface="Cambria Math" panose="02040503050406030204" pitchFamily="18" charset="0"/>
                      </a:rPr>
                      <m:t>=4 ∙ </m:t>
                    </m:r>
                    <m:r>
                      <m:rPr>
                        <m:sty m:val="p"/>
                      </m:rPr>
                      <a:rPr lang="da-DK" sz="1200" b="0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π</m:t>
                    </m:r>
                    <m:r>
                      <a:rPr lang="da-DK" sz="1200" b="0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∙ </m:t>
                    </m:r>
                    <m:sSup>
                      <m:sSupPr>
                        <m:ctrlPr>
                          <a:rPr lang="da-DK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r</m:t>
                        </m:r>
                      </m:e>
                      <m:sup>
                        <m:r>
                          <a:rPr lang="da-DK" sz="12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da-DK" sz="1200" b="0" i="0">
                <a:latin typeface="Arial" panose="020B0604020202020204" pitchFamily="34" charset="0"/>
                <a:ea typeface="Cambria Math" panose="02040503050406030204" pitchFamily="18" charset="0"/>
                <a:cs typeface="Arial" panose="020B0604020202020204" pitchFamily="34" charset="0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da-DK" sz="1200" b="0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V</m:t>
                    </m:r>
                    <m:r>
                      <a:rPr lang="da-DK" sz="1200" b="0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da-DK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a-DK" sz="12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4</m:t>
                        </m:r>
                      </m:num>
                      <m:den>
                        <m:r>
                          <a:rPr lang="da-DK" sz="12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3</m:t>
                        </m:r>
                      </m:den>
                    </m:f>
                    <m:r>
                      <a:rPr lang="da-DK" sz="1200" b="0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∙</m:t>
                    </m:r>
                    <m:r>
                      <m:rPr>
                        <m:sty m:val="p"/>
                      </m:rPr>
                      <a:rPr lang="da-DK" sz="1200" b="0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π</m:t>
                    </m:r>
                    <m:r>
                      <a:rPr lang="da-DK" sz="1200" b="0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∙</m:t>
                    </m:r>
                    <m:sSup>
                      <m:sSupPr>
                        <m:ctrlPr>
                          <a:rPr lang="da-DK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r</m:t>
                        </m:r>
                      </m:e>
                      <m:sup>
                        <m:r>
                          <a:rPr lang="da-DK" sz="12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3</m:t>
                        </m:r>
                      </m:sup>
                    </m:sSup>
                  </m:oMath>
                </m:oMathPara>
              </a14:m>
              <a:endParaRPr lang="da-DK" sz="1200" b="0" i="0">
                <a:latin typeface="Arial" panose="020B0604020202020204" pitchFamily="34" charset="0"/>
                <a:ea typeface="Cambria Math" panose="02040503050406030204" pitchFamily="18" charset="0"/>
                <a:cs typeface="Arial" panose="020B0604020202020204" pitchFamily="34" charset="0"/>
              </a:endParaRPr>
            </a:p>
            <a:p>
              <a:r>
                <a:rPr lang="da-DK" sz="1200">
                  <a:latin typeface="Arial" panose="020B0604020202020204" pitchFamily="34" charset="0"/>
                  <a:cs typeface="Arial" panose="020B0604020202020204" pitchFamily="34" charset="0"/>
                </a:rPr>
                <a:t>A er arealet</a:t>
              </a:r>
              <a:r>
                <a:rPr lang="da-DK" sz="1200" baseline="0">
                  <a:latin typeface="Arial" panose="020B0604020202020204" pitchFamily="34" charset="0"/>
                  <a:cs typeface="Arial" panose="020B0604020202020204" pitchFamily="34" charset="0"/>
                </a:rPr>
                <a:t> af kuglens overflade</a:t>
              </a:r>
            </a:p>
            <a:p>
              <a:r>
                <a:rPr lang="da-DK" sz="1200" baseline="0">
                  <a:latin typeface="Arial" panose="020B0604020202020204" pitchFamily="34" charset="0"/>
                  <a:cs typeface="Arial" panose="020B0604020202020204" pitchFamily="34" charset="0"/>
                </a:rPr>
                <a:t>V er kuglens rumfang</a:t>
              </a:r>
            </a:p>
            <a:p>
              <a:r>
                <a:rPr lang="da-DK" sz="1200" baseline="0">
                  <a:latin typeface="Arial" panose="020B0604020202020204" pitchFamily="34" charset="0"/>
                  <a:cs typeface="Arial" panose="020B0604020202020204" pitchFamily="34" charset="0"/>
                </a:rPr>
                <a:t>r er kuglens radius</a:t>
              </a:r>
              <a:endParaRPr lang="da-DK" sz="12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16" name="Tekstfelt 15">
              <a:extLst>
                <a:ext uri="{FF2B5EF4-FFF2-40B4-BE49-F238E27FC236}">
                  <a16:creationId xmlns:a16="http://schemas.microsoft.com/office/drawing/2014/main" id="{3018F259-A357-4259-BC1E-543F3A0C60A6}"/>
                </a:ext>
              </a:extLst>
            </xdr:cNvPr>
            <xdr:cNvSpPr txBox="1"/>
          </xdr:nvSpPr>
          <xdr:spPr>
            <a:xfrm>
              <a:off x="2552700" y="9243060"/>
              <a:ext cx="2415540" cy="1173480"/>
            </a:xfrm>
            <a:prstGeom prst="rect">
              <a:avLst/>
            </a:prstGeom>
            <a:solidFill>
              <a:schemeClr val="accent5"/>
            </a:solidFill>
            <a:ln w="6350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0" i="0">
                  <a:latin typeface="Cambria Math" panose="02040503050406030204" pitchFamily="18" charset="0"/>
                </a:rPr>
                <a:t>A=4 </a:t>
              </a:r>
              <a:r>
                <a:rPr lang="da-DK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 π ∙ r^2</a:t>
              </a:r>
              <a:endParaRPr lang="da-DK" sz="1200" b="0" i="0">
                <a:latin typeface="Arial" panose="020B0604020202020204" pitchFamily="34" charset="0"/>
                <a:ea typeface="Cambria Math" panose="02040503050406030204" pitchFamily="18" charset="0"/>
                <a:cs typeface="Arial" panose="020B0604020202020204" pitchFamily="34" charset="0"/>
              </a:endParaRPr>
            </a:p>
            <a:p>
              <a:r>
                <a:rPr lang="da-DK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V=  4/3∙π∙r^3</a:t>
              </a:r>
              <a:endParaRPr lang="da-DK" sz="1200" b="0" i="0">
                <a:latin typeface="Arial" panose="020B0604020202020204" pitchFamily="34" charset="0"/>
                <a:ea typeface="Cambria Math" panose="02040503050406030204" pitchFamily="18" charset="0"/>
                <a:cs typeface="Arial" panose="020B0604020202020204" pitchFamily="34" charset="0"/>
              </a:endParaRPr>
            </a:p>
            <a:p>
              <a:r>
                <a:rPr lang="da-DK" sz="1200">
                  <a:latin typeface="Arial" panose="020B0604020202020204" pitchFamily="34" charset="0"/>
                  <a:cs typeface="Arial" panose="020B0604020202020204" pitchFamily="34" charset="0"/>
                </a:rPr>
                <a:t>A er arealet</a:t>
              </a:r>
              <a:r>
                <a:rPr lang="da-DK" sz="1200" baseline="0">
                  <a:latin typeface="Arial" panose="020B0604020202020204" pitchFamily="34" charset="0"/>
                  <a:cs typeface="Arial" panose="020B0604020202020204" pitchFamily="34" charset="0"/>
                </a:rPr>
                <a:t> af kuglens overflade</a:t>
              </a:r>
            </a:p>
            <a:p>
              <a:r>
                <a:rPr lang="da-DK" sz="1200" baseline="0">
                  <a:latin typeface="Arial" panose="020B0604020202020204" pitchFamily="34" charset="0"/>
                  <a:cs typeface="Arial" panose="020B0604020202020204" pitchFamily="34" charset="0"/>
                </a:rPr>
                <a:t>V er kuglens rumfang</a:t>
              </a:r>
            </a:p>
            <a:p>
              <a:r>
                <a:rPr lang="da-DK" sz="1200" baseline="0">
                  <a:latin typeface="Arial" panose="020B0604020202020204" pitchFamily="34" charset="0"/>
                  <a:cs typeface="Arial" panose="020B0604020202020204" pitchFamily="34" charset="0"/>
                </a:rPr>
                <a:t>r er kuglens radius</a:t>
              </a:r>
              <a:endParaRPr lang="da-DK" sz="12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twoCellAnchor>
  <xdr:twoCellAnchor editAs="oneCell">
    <xdr:from>
      <xdr:col>1</xdr:col>
      <xdr:colOff>53341</xdr:colOff>
      <xdr:row>90</xdr:row>
      <xdr:rowOff>68580</xdr:rowOff>
    </xdr:from>
    <xdr:to>
      <xdr:col>2</xdr:col>
      <xdr:colOff>3811</xdr:colOff>
      <xdr:row>105</xdr:row>
      <xdr:rowOff>179330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15A0F467-6535-4345-963A-E39DE8573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1" y="16977360"/>
          <a:ext cx="3703320" cy="2848235"/>
        </a:xfrm>
        <a:prstGeom prst="rect">
          <a:avLst/>
        </a:prstGeom>
      </xdr:spPr>
    </xdr:pic>
    <xdr:clientData/>
  </xdr:twoCellAnchor>
  <xdr:twoCellAnchor>
    <xdr:from>
      <xdr:col>1</xdr:col>
      <xdr:colOff>350520</xdr:colOff>
      <xdr:row>124</xdr:row>
      <xdr:rowOff>175260</xdr:rowOff>
    </xdr:from>
    <xdr:to>
      <xdr:col>1</xdr:col>
      <xdr:colOff>3040380</xdr:colOff>
      <xdr:row>139</xdr:row>
      <xdr:rowOff>38100</xdr:rowOff>
    </xdr:to>
    <xdr:grpSp>
      <xdr:nvGrpSpPr>
        <xdr:cNvPr id="64" name="Gruppe 63">
          <a:extLst>
            <a:ext uri="{FF2B5EF4-FFF2-40B4-BE49-F238E27FC236}">
              <a16:creationId xmlns:a16="http://schemas.microsoft.com/office/drawing/2014/main" id="{C22FADAB-F5EA-4F20-B08A-E61676BA3BCE}"/>
            </a:ext>
          </a:extLst>
        </xdr:cNvPr>
        <xdr:cNvGrpSpPr/>
      </xdr:nvGrpSpPr>
      <xdr:grpSpPr>
        <a:xfrm>
          <a:off x="807720" y="23279100"/>
          <a:ext cx="2689860" cy="2606040"/>
          <a:chOff x="807720" y="23301960"/>
          <a:chExt cx="2689860" cy="2606040"/>
        </a:xfrm>
      </xdr:grpSpPr>
      <xdr:sp macro="" textlink="">
        <xdr:nvSpPr>
          <xdr:cNvPr id="49" name="Tekstfelt 48">
            <a:extLst>
              <a:ext uri="{FF2B5EF4-FFF2-40B4-BE49-F238E27FC236}">
                <a16:creationId xmlns:a16="http://schemas.microsoft.com/office/drawing/2014/main" id="{BE1E887F-12A4-434F-B6C6-2DE7C742DA90}"/>
              </a:ext>
            </a:extLst>
          </xdr:cNvPr>
          <xdr:cNvSpPr txBox="1"/>
        </xdr:nvSpPr>
        <xdr:spPr>
          <a:xfrm>
            <a:off x="807720" y="24422100"/>
            <a:ext cx="449580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</a:t>
            </a:r>
            <a:endParaRPr lang="da-DK" sz="11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60" name="Gruppe 59">
            <a:extLst>
              <a:ext uri="{FF2B5EF4-FFF2-40B4-BE49-F238E27FC236}">
                <a16:creationId xmlns:a16="http://schemas.microsoft.com/office/drawing/2014/main" id="{02ABCF96-C96A-46F2-8FD8-0DEEB9793F7C}"/>
              </a:ext>
            </a:extLst>
          </xdr:cNvPr>
          <xdr:cNvGrpSpPr/>
        </xdr:nvGrpSpPr>
        <xdr:grpSpPr>
          <a:xfrm>
            <a:off x="815340" y="23301960"/>
            <a:ext cx="2682240" cy="2606040"/>
            <a:chOff x="815340" y="23301960"/>
            <a:chExt cx="2682240" cy="2606040"/>
          </a:xfrm>
        </xdr:grpSpPr>
        <xdr:sp macro="" textlink="">
          <xdr:nvSpPr>
            <xdr:cNvPr id="51" name="Tekstfelt 50">
              <a:extLst>
                <a:ext uri="{FF2B5EF4-FFF2-40B4-BE49-F238E27FC236}">
                  <a16:creationId xmlns:a16="http://schemas.microsoft.com/office/drawing/2014/main" id="{9378BF68-2F55-448C-ACA3-776C00F4EB27}"/>
                </a:ext>
              </a:extLst>
            </xdr:cNvPr>
            <xdr:cNvSpPr txBox="1"/>
          </xdr:nvSpPr>
          <xdr:spPr>
            <a:xfrm>
              <a:off x="815340" y="23736300"/>
              <a:ext cx="449580" cy="3657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da-DK" sz="1200">
                  <a:solidFill>
                    <a:srgbClr val="C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a</a:t>
              </a:r>
              <a:endParaRPr lang="da-DK" sz="11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grpSp>
          <xdr:nvGrpSpPr>
            <xdr:cNvPr id="59" name="Gruppe 58">
              <a:extLst>
                <a:ext uri="{FF2B5EF4-FFF2-40B4-BE49-F238E27FC236}">
                  <a16:creationId xmlns:a16="http://schemas.microsoft.com/office/drawing/2014/main" id="{60DDBF8F-45ED-4672-AFB1-170AE76F638C}"/>
                </a:ext>
              </a:extLst>
            </xdr:cNvPr>
            <xdr:cNvGrpSpPr/>
          </xdr:nvGrpSpPr>
          <xdr:grpSpPr>
            <a:xfrm>
              <a:off x="822960" y="23301960"/>
              <a:ext cx="2674620" cy="2606040"/>
              <a:chOff x="822960" y="23301960"/>
              <a:chExt cx="2674620" cy="2606040"/>
            </a:xfrm>
          </xdr:grpSpPr>
          <xdr:sp macro="" textlink="">
            <xdr:nvSpPr>
              <xdr:cNvPr id="47" name="Tekstfelt 46">
                <a:extLst>
                  <a:ext uri="{FF2B5EF4-FFF2-40B4-BE49-F238E27FC236}">
                    <a16:creationId xmlns:a16="http://schemas.microsoft.com/office/drawing/2014/main" id="{A0E11BB6-B76D-4163-A23B-8F59FDF3DF10}"/>
                  </a:ext>
                </a:extLst>
              </xdr:cNvPr>
              <xdr:cNvSpPr txBox="1"/>
            </xdr:nvSpPr>
            <xdr:spPr>
              <a:xfrm>
                <a:off x="1249680" y="23301960"/>
                <a:ext cx="449580" cy="36576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da-DK" sz="1200">
                    <a:solidFill>
                      <a:srgbClr val="C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</a:t>
                </a:r>
                <a:endParaRPr lang="da-DK" sz="1100">
                  <a:solidFill>
                    <a:srgbClr val="C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  <xdr:grpSp>
            <xdr:nvGrpSpPr>
              <xdr:cNvPr id="58" name="Gruppe 57">
                <a:extLst>
                  <a:ext uri="{FF2B5EF4-FFF2-40B4-BE49-F238E27FC236}">
                    <a16:creationId xmlns:a16="http://schemas.microsoft.com/office/drawing/2014/main" id="{39D0ADD3-6EEF-4E83-BC9C-45A348FDF746}"/>
                  </a:ext>
                </a:extLst>
              </xdr:cNvPr>
              <xdr:cNvGrpSpPr/>
            </xdr:nvGrpSpPr>
            <xdr:grpSpPr>
              <a:xfrm>
                <a:off x="822960" y="23545800"/>
                <a:ext cx="2324100" cy="2362200"/>
                <a:chOff x="822960" y="23545800"/>
                <a:chExt cx="2324100" cy="2362200"/>
              </a:xfrm>
            </xdr:grpSpPr>
            <xdr:grpSp>
              <xdr:nvGrpSpPr>
                <xdr:cNvPr id="57" name="Gruppe 56">
                  <a:extLst>
                    <a:ext uri="{FF2B5EF4-FFF2-40B4-BE49-F238E27FC236}">
                      <a16:creationId xmlns:a16="http://schemas.microsoft.com/office/drawing/2014/main" id="{251F10B4-D76B-44E1-96DA-978603B96380}"/>
                    </a:ext>
                  </a:extLst>
                </xdr:cNvPr>
                <xdr:cNvGrpSpPr/>
              </xdr:nvGrpSpPr>
              <xdr:grpSpPr>
                <a:xfrm>
                  <a:off x="822960" y="23545800"/>
                  <a:ext cx="2324100" cy="2015100"/>
                  <a:chOff x="822960" y="23545800"/>
                  <a:chExt cx="2324100" cy="2015100"/>
                </a:xfrm>
              </xdr:grpSpPr>
              <xdr:grpSp>
                <xdr:nvGrpSpPr>
                  <xdr:cNvPr id="46" name="Gruppe 45">
                    <a:extLst>
                      <a:ext uri="{FF2B5EF4-FFF2-40B4-BE49-F238E27FC236}">
                        <a16:creationId xmlns:a16="http://schemas.microsoft.com/office/drawing/2014/main" id="{68D41F60-26BE-4CA8-AAB1-2A69CF3CED5B}"/>
                      </a:ext>
                    </a:extLst>
                  </xdr:cNvPr>
                  <xdr:cNvGrpSpPr/>
                </xdr:nvGrpSpPr>
                <xdr:grpSpPr>
                  <a:xfrm>
                    <a:off x="1135380" y="23545800"/>
                    <a:ext cx="2011680" cy="2015100"/>
                    <a:chOff x="1135380" y="23545800"/>
                    <a:chExt cx="2011680" cy="2015100"/>
                  </a:xfrm>
                </xdr:grpSpPr>
                <xdr:cxnSp macro="">
                  <xdr:nvCxnSpPr>
                    <xdr:cNvPr id="22" name="Lige forbindelse 21">
                      <a:extLst>
                        <a:ext uri="{FF2B5EF4-FFF2-40B4-BE49-F238E27FC236}">
                          <a16:creationId xmlns:a16="http://schemas.microsoft.com/office/drawing/2014/main" id="{E35B573D-EC21-4E1D-86B4-14061AD916D8}"/>
                        </a:ext>
                      </a:extLst>
                    </xdr:cNvPr>
                    <xdr:cNvCxnSpPr/>
                  </xdr:nvCxnSpPr>
                  <xdr:spPr>
                    <a:xfrm flipV="1">
                      <a:off x="1691640" y="25560900"/>
                      <a:ext cx="900000" cy="0"/>
                    </a:xfrm>
                    <a:prstGeom prst="line">
                      <a:avLst/>
                    </a:prstGeom>
                    <a:ln>
                      <a:solidFill>
                        <a:srgbClr val="C00000"/>
                      </a:solidFill>
                      <a:prstDash val="dash"/>
                      <a:headEnd type="triangle"/>
                      <a:tailEnd type="triangle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grpSp>
                  <xdr:nvGrpSpPr>
                    <xdr:cNvPr id="38" name="Gruppe 37">
                      <a:extLst>
                        <a:ext uri="{FF2B5EF4-FFF2-40B4-BE49-F238E27FC236}">
                          <a16:creationId xmlns:a16="http://schemas.microsoft.com/office/drawing/2014/main" id="{F53B3447-CAA4-4934-8E12-C1B63E817FCA}"/>
                        </a:ext>
                      </a:extLst>
                    </xdr:cNvPr>
                    <xdr:cNvGrpSpPr/>
                  </xdr:nvGrpSpPr>
                  <xdr:grpSpPr>
                    <a:xfrm>
                      <a:off x="1135380" y="23652480"/>
                      <a:ext cx="2011680" cy="1801740"/>
                      <a:chOff x="1135380" y="23652480"/>
                      <a:chExt cx="2011680" cy="1801740"/>
                    </a:xfrm>
                  </xdr:grpSpPr>
                  <xdr:cxnSp macro="">
                    <xdr:nvCxnSpPr>
                      <xdr:cNvPr id="18" name="Lige forbindelse 17">
                        <a:extLst>
                          <a:ext uri="{FF2B5EF4-FFF2-40B4-BE49-F238E27FC236}">
                            <a16:creationId xmlns:a16="http://schemas.microsoft.com/office/drawing/2014/main" id="{7E48A4CC-E725-4AEF-8838-664CF26FDD09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3147060" y="24102060"/>
                        <a:ext cx="0" cy="899160"/>
                      </a:xfrm>
                      <a:prstGeom prst="line">
                        <a:avLst/>
                      </a:prstGeom>
                      <a:ln>
                        <a:solidFill>
                          <a:srgbClr val="C00000"/>
                        </a:solidFill>
                        <a:prstDash val="dash"/>
                        <a:headEnd type="triangle"/>
                        <a:tailEnd type="triangle"/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3" name="Lige forbindelse 22">
                        <a:extLst>
                          <a:ext uri="{FF2B5EF4-FFF2-40B4-BE49-F238E27FC236}">
                            <a16:creationId xmlns:a16="http://schemas.microsoft.com/office/drawing/2014/main" id="{8084B288-7066-4557-A9F2-AD1E82E5A8CC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1135380" y="25008840"/>
                        <a:ext cx="0" cy="432000"/>
                      </a:xfrm>
                      <a:prstGeom prst="line">
                        <a:avLst/>
                      </a:prstGeom>
                      <a:ln>
                        <a:solidFill>
                          <a:srgbClr val="C00000"/>
                        </a:solidFill>
                        <a:prstDash val="dash"/>
                        <a:headEnd type="triangle"/>
                        <a:tailEnd type="triangle"/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4" name="Lige forbindelse 23">
                        <a:extLst>
                          <a:ext uri="{FF2B5EF4-FFF2-40B4-BE49-F238E27FC236}">
                            <a16:creationId xmlns:a16="http://schemas.microsoft.com/office/drawing/2014/main" id="{875E4B88-ED58-43DE-B9BB-20A24B91DB9A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1135380" y="24109680"/>
                        <a:ext cx="0" cy="899160"/>
                      </a:xfrm>
                      <a:prstGeom prst="line">
                        <a:avLst/>
                      </a:prstGeom>
                      <a:ln>
                        <a:solidFill>
                          <a:srgbClr val="C00000"/>
                        </a:solidFill>
                        <a:prstDash val="dash"/>
                        <a:headEnd type="triangle"/>
                        <a:tailEnd type="triangle"/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5" name="Lige forbindelse 24">
                        <a:extLst>
                          <a:ext uri="{FF2B5EF4-FFF2-40B4-BE49-F238E27FC236}">
                            <a16:creationId xmlns:a16="http://schemas.microsoft.com/office/drawing/2014/main" id="{721A7A97-EA87-4845-BFF0-C7F037C28210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3147060" y="23660100"/>
                        <a:ext cx="0" cy="432000"/>
                      </a:xfrm>
                      <a:prstGeom prst="line">
                        <a:avLst/>
                      </a:prstGeom>
                      <a:ln>
                        <a:solidFill>
                          <a:srgbClr val="C00000"/>
                        </a:solidFill>
                        <a:prstDash val="dash"/>
                        <a:headEnd type="triangle"/>
                        <a:tailEnd type="triangle"/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6" name="Lige forbindelse 25">
                        <a:extLst>
                          <a:ext uri="{FF2B5EF4-FFF2-40B4-BE49-F238E27FC236}">
                            <a16:creationId xmlns:a16="http://schemas.microsoft.com/office/drawing/2014/main" id="{DB4B13CB-D9A6-45B3-A27F-BA3BFC388B75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1135380" y="23667720"/>
                        <a:ext cx="0" cy="432000"/>
                      </a:xfrm>
                      <a:prstGeom prst="line">
                        <a:avLst/>
                      </a:prstGeom>
                      <a:ln>
                        <a:solidFill>
                          <a:srgbClr val="C00000"/>
                        </a:solidFill>
                        <a:prstDash val="dash"/>
                        <a:headEnd type="triangle"/>
                        <a:tailEnd type="triangle"/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7" name="Lige forbindelse 26">
                        <a:extLst>
                          <a:ext uri="{FF2B5EF4-FFF2-40B4-BE49-F238E27FC236}">
                            <a16:creationId xmlns:a16="http://schemas.microsoft.com/office/drawing/2014/main" id="{433A313A-E136-45C2-94BE-1DED2DCB4E04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3147060" y="25008840"/>
                        <a:ext cx="0" cy="432000"/>
                      </a:xfrm>
                      <a:prstGeom prst="line">
                        <a:avLst/>
                      </a:prstGeom>
                      <a:ln>
                        <a:solidFill>
                          <a:srgbClr val="C00000"/>
                        </a:solidFill>
                        <a:prstDash val="dash"/>
                        <a:headEnd type="triangle"/>
                        <a:tailEnd type="triangle"/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grpSp>
                    <xdr:nvGrpSpPr>
                      <xdr:cNvPr id="37" name="Gruppe 36">
                        <a:extLst>
                          <a:ext uri="{FF2B5EF4-FFF2-40B4-BE49-F238E27FC236}">
                            <a16:creationId xmlns:a16="http://schemas.microsoft.com/office/drawing/2014/main" id="{B0B0E5BB-F330-4236-ACFE-59C2D1342881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42060" y="23652480"/>
                        <a:ext cx="1801740" cy="1801740"/>
                        <a:chOff x="1242060" y="23652480"/>
                        <a:chExt cx="1801740" cy="1801740"/>
                      </a:xfrm>
                    </xdr:grpSpPr>
                    <xdr:sp macro="" textlink="">
                      <xdr:nvSpPr>
                        <xdr:cNvPr id="13" name="Kors 12">
                          <a:extLst>
                            <a:ext uri="{FF2B5EF4-FFF2-40B4-BE49-F238E27FC236}">
                              <a16:creationId xmlns:a16="http://schemas.microsoft.com/office/drawing/2014/main" id="{73771A6A-74B0-44B2-9EA8-716FD2848F22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1242060" y="23652480"/>
                          <a:ext cx="1800000" cy="1800000"/>
                        </a:xfrm>
                        <a:prstGeom prst="plus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da-DK" sz="1100"/>
                        </a:p>
                      </xdr:txBody>
                    </xdr:sp>
                    <xdr:sp macro="" textlink="">
                      <xdr:nvSpPr>
                        <xdr:cNvPr id="28" name="Rektangel 27">
                          <a:extLst>
                            <a:ext uri="{FF2B5EF4-FFF2-40B4-BE49-F238E27FC236}">
                              <a16:creationId xmlns:a16="http://schemas.microsoft.com/office/drawing/2014/main" id="{9AE7CC9D-D0A3-4CE1-A2C3-D191EAEC4B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2971800" y="24102060"/>
                          <a:ext cx="72000" cy="72000"/>
                        </a:xfrm>
                        <a:prstGeom prst="rect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da-DK" sz="1100"/>
                        </a:p>
                      </xdr:txBody>
                    </xdr:sp>
                    <xdr:sp macro="" textlink="">
                      <xdr:nvSpPr>
                        <xdr:cNvPr id="29" name="Rektangel 28">
                          <a:extLst>
                            <a:ext uri="{FF2B5EF4-FFF2-40B4-BE49-F238E27FC236}">
                              <a16:creationId xmlns:a16="http://schemas.microsoft.com/office/drawing/2014/main" id="{59267C2E-5396-44C1-A962-3FDAC7A76CE2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1691640" y="23652480"/>
                          <a:ext cx="72000" cy="72000"/>
                        </a:xfrm>
                        <a:prstGeom prst="rect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da-DK" sz="1100"/>
                        </a:p>
                      </xdr:txBody>
                    </xdr:sp>
                    <xdr:sp macro="" textlink="">
                      <xdr:nvSpPr>
                        <xdr:cNvPr id="30" name="Rektangel 29">
                          <a:extLst>
                            <a:ext uri="{FF2B5EF4-FFF2-40B4-BE49-F238E27FC236}">
                              <a16:creationId xmlns:a16="http://schemas.microsoft.com/office/drawing/2014/main" id="{9F813558-5A4C-4930-9139-E0F5867A80ED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1242060" y="24102060"/>
                          <a:ext cx="72000" cy="72000"/>
                        </a:xfrm>
                        <a:prstGeom prst="rect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da-DK" sz="1100"/>
                        </a:p>
                      </xdr:txBody>
                    </xdr:sp>
                    <xdr:sp macro="" textlink="">
                      <xdr:nvSpPr>
                        <xdr:cNvPr id="31" name="Rektangel 30">
                          <a:extLst>
                            <a:ext uri="{FF2B5EF4-FFF2-40B4-BE49-F238E27FC236}">
                              <a16:creationId xmlns:a16="http://schemas.microsoft.com/office/drawing/2014/main" id="{836082F8-09D5-4F6C-8A90-3E7ADD00B724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1242060" y="24932640"/>
                          <a:ext cx="72000" cy="72000"/>
                        </a:xfrm>
                        <a:prstGeom prst="rect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da-DK" sz="1100"/>
                        </a:p>
                      </xdr:txBody>
                    </xdr:sp>
                    <xdr:sp macro="" textlink="">
                      <xdr:nvSpPr>
                        <xdr:cNvPr id="32" name="Rektangel 31">
                          <a:extLst>
                            <a:ext uri="{FF2B5EF4-FFF2-40B4-BE49-F238E27FC236}">
                              <a16:creationId xmlns:a16="http://schemas.microsoft.com/office/drawing/2014/main" id="{24F0594D-28F6-47E4-A1AA-8450D01271A6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1691640" y="25382220"/>
                          <a:ext cx="72000" cy="72000"/>
                        </a:xfrm>
                        <a:prstGeom prst="rect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da-DK" sz="1100"/>
                        </a:p>
                      </xdr:txBody>
                    </xdr:sp>
                    <xdr:sp macro="" textlink="">
                      <xdr:nvSpPr>
                        <xdr:cNvPr id="34" name="Rektangel 33">
                          <a:extLst>
                            <a:ext uri="{FF2B5EF4-FFF2-40B4-BE49-F238E27FC236}">
                              <a16:creationId xmlns:a16="http://schemas.microsoft.com/office/drawing/2014/main" id="{5CA67BDC-5596-4360-A14B-D57FA688C4CA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2522220" y="25382220"/>
                          <a:ext cx="72000" cy="72000"/>
                        </a:xfrm>
                        <a:prstGeom prst="rect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da-DK" sz="1100"/>
                        </a:p>
                      </xdr:txBody>
                    </xdr:sp>
                    <xdr:sp macro="" textlink="">
                      <xdr:nvSpPr>
                        <xdr:cNvPr id="35" name="Rektangel 34">
                          <a:extLst>
                            <a:ext uri="{FF2B5EF4-FFF2-40B4-BE49-F238E27FC236}">
                              <a16:creationId xmlns:a16="http://schemas.microsoft.com/office/drawing/2014/main" id="{120930EB-EB47-4F71-AB10-3448A97FCD5C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2971800" y="24932640"/>
                          <a:ext cx="72000" cy="72000"/>
                        </a:xfrm>
                        <a:prstGeom prst="rect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da-DK" sz="1100"/>
                        </a:p>
                      </xdr:txBody>
                    </xdr:sp>
                    <xdr:sp macro="" textlink="">
                      <xdr:nvSpPr>
                        <xdr:cNvPr id="36" name="Rektangel 35">
                          <a:extLst>
                            <a:ext uri="{FF2B5EF4-FFF2-40B4-BE49-F238E27FC236}">
                              <a16:creationId xmlns:a16="http://schemas.microsoft.com/office/drawing/2014/main" id="{2B3084AE-BA80-4990-B185-1D96C41E94F4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2522220" y="23652480"/>
                          <a:ext cx="72000" cy="72000"/>
                        </a:xfrm>
                        <a:prstGeom prst="rect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da-DK" sz="1100"/>
                        </a:p>
                      </xdr:txBody>
                    </xdr:sp>
                  </xdr:grpSp>
                </xdr:grpSp>
                <xdr:cxnSp macro="">
                  <xdr:nvCxnSpPr>
                    <xdr:cNvPr id="40" name="Lige forbindelse 39">
                      <a:extLst>
                        <a:ext uri="{FF2B5EF4-FFF2-40B4-BE49-F238E27FC236}">
                          <a16:creationId xmlns:a16="http://schemas.microsoft.com/office/drawing/2014/main" id="{D78076E7-E4DA-4BAE-8390-0C3572259FE9}"/>
                        </a:ext>
                      </a:extLst>
                    </xdr:cNvPr>
                    <xdr:cNvCxnSpPr/>
                  </xdr:nvCxnSpPr>
                  <xdr:spPr>
                    <a:xfrm flipV="1">
                      <a:off x="1257300" y="23545800"/>
                      <a:ext cx="432000" cy="0"/>
                    </a:xfrm>
                    <a:prstGeom prst="line">
                      <a:avLst/>
                    </a:prstGeom>
                    <a:ln>
                      <a:solidFill>
                        <a:srgbClr val="C00000"/>
                      </a:solidFill>
                      <a:prstDash val="dash"/>
                      <a:headEnd type="triangle"/>
                      <a:tailEnd type="triangle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2" name="Lige forbindelse 41">
                      <a:extLst>
                        <a:ext uri="{FF2B5EF4-FFF2-40B4-BE49-F238E27FC236}">
                          <a16:creationId xmlns:a16="http://schemas.microsoft.com/office/drawing/2014/main" id="{5CC066E7-9185-4538-AFBB-F29674DF937C}"/>
                        </a:ext>
                      </a:extLst>
                    </xdr:cNvPr>
                    <xdr:cNvCxnSpPr/>
                  </xdr:nvCxnSpPr>
                  <xdr:spPr>
                    <a:xfrm flipV="1">
                      <a:off x="1699260" y="23545800"/>
                      <a:ext cx="900000" cy="0"/>
                    </a:xfrm>
                    <a:prstGeom prst="line">
                      <a:avLst/>
                    </a:prstGeom>
                    <a:ln>
                      <a:solidFill>
                        <a:srgbClr val="C00000"/>
                      </a:solidFill>
                      <a:prstDash val="dash"/>
                      <a:headEnd type="triangle"/>
                      <a:tailEnd type="triangle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3" name="Lige forbindelse 42">
                      <a:extLst>
                        <a:ext uri="{FF2B5EF4-FFF2-40B4-BE49-F238E27FC236}">
                          <a16:creationId xmlns:a16="http://schemas.microsoft.com/office/drawing/2014/main" id="{5F5143EB-A622-450D-8555-608280E624C0}"/>
                        </a:ext>
                      </a:extLst>
                    </xdr:cNvPr>
                    <xdr:cNvCxnSpPr/>
                  </xdr:nvCxnSpPr>
                  <xdr:spPr>
                    <a:xfrm flipV="1">
                      <a:off x="2598420" y="25557480"/>
                      <a:ext cx="432000" cy="0"/>
                    </a:xfrm>
                    <a:prstGeom prst="line">
                      <a:avLst/>
                    </a:prstGeom>
                    <a:ln>
                      <a:solidFill>
                        <a:srgbClr val="C00000"/>
                      </a:solidFill>
                      <a:prstDash val="dash"/>
                      <a:headEnd type="triangle"/>
                      <a:tailEnd type="triangle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4" name="Lige forbindelse 43">
                      <a:extLst>
                        <a:ext uri="{FF2B5EF4-FFF2-40B4-BE49-F238E27FC236}">
                          <a16:creationId xmlns:a16="http://schemas.microsoft.com/office/drawing/2014/main" id="{7BAE92A0-4EDD-4296-84F9-11B28E762233}"/>
                        </a:ext>
                      </a:extLst>
                    </xdr:cNvPr>
                    <xdr:cNvCxnSpPr/>
                  </xdr:nvCxnSpPr>
                  <xdr:spPr>
                    <a:xfrm flipV="1">
                      <a:off x="1249680" y="25557480"/>
                      <a:ext cx="432000" cy="0"/>
                    </a:xfrm>
                    <a:prstGeom prst="line">
                      <a:avLst/>
                    </a:prstGeom>
                    <a:ln>
                      <a:solidFill>
                        <a:srgbClr val="C00000"/>
                      </a:solidFill>
                      <a:prstDash val="dash"/>
                      <a:headEnd type="triangle"/>
                      <a:tailEnd type="triangle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5" name="Lige forbindelse 44">
                      <a:extLst>
                        <a:ext uri="{FF2B5EF4-FFF2-40B4-BE49-F238E27FC236}">
                          <a16:creationId xmlns:a16="http://schemas.microsoft.com/office/drawing/2014/main" id="{F42B9A08-FEA5-4FFE-BFAD-A47678A0C67A}"/>
                        </a:ext>
                      </a:extLst>
                    </xdr:cNvPr>
                    <xdr:cNvCxnSpPr/>
                  </xdr:nvCxnSpPr>
                  <xdr:spPr>
                    <a:xfrm flipV="1">
                      <a:off x="2613660" y="23545800"/>
                      <a:ext cx="432000" cy="0"/>
                    </a:xfrm>
                    <a:prstGeom prst="line">
                      <a:avLst/>
                    </a:prstGeom>
                    <a:ln>
                      <a:solidFill>
                        <a:srgbClr val="C00000"/>
                      </a:solidFill>
                      <a:prstDash val="dash"/>
                      <a:headEnd type="triangle"/>
                      <a:tailEnd type="triangle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sp macro="" textlink="">
                <xdr:nvSpPr>
                  <xdr:cNvPr id="50" name="Tekstfelt 49">
                    <a:extLst>
                      <a:ext uri="{FF2B5EF4-FFF2-40B4-BE49-F238E27FC236}">
                        <a16:creationId xmlns:a16="http://schemas.microsoft.com/office/drawing/2014/main" id="{A30DF883-BAC0-4697-8A77-C4A6DA96CBD3}"/>
                      </a:ext>
                    </a:extLst>
                  </xdr:cNvPr>
                  <xdr:cNvSpPr txBox="1"/>
                </xdr:nvSpPr>
                <xdr:spPr>
                  <a:xfrm>
                    <a:off x="822960" y="25077420"/>
                    <a:ext cx="449580" cy="36576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algn="ctr"/>
                    <a:r>
                      <a:rPr lang="da-DK" sz="1200">
                        <a:solidFill>
                          <a:srgbClr val="C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a</a:t>
                    </a:r>
                    <a:endParaRPr lang="da-DK" sz="1100">
                      <a:solidFill>
                        <a:srgbClr val="C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xdr:txBody>
              </xdr:sp>
            </xdr:grpSp>
            <xdr:sp macro="" textlink="">
              <xdr:nvSpPr>
                <xdr:cNvPr id="52" name="Tekstfelt 51">
                  <a:extLst>
                    <a:ext uri="{FF2B5EF4-FFF2-40B4-BE49-F238E27FC236}">
                      <a16:creationId xmlns:a16="http://schemas.microsoft.com/office/drawing/2014/main" id="{4F319B53-E2D0-4DE5-B052-7B1DE3560A13}"/>
                    </a:ext>
                  </a:extLst>
                </xdr:cNvPr>
                <xdr:cNvSpPr txBox="1"/>
              </xdr:nvSpPr>
              <xdr:spPr>
                <a:xfrm>
                  <a:off x="1242060" y="25542240"/>
                  <a:ext cx="449580" cy="36576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da-DK" sz="1200">
                      <a:solidFill>
                        <a:srgbClr val="C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a</a:t>
                  </a:r>
                  <a:endParaRPr lang="da-DK" sz="1100">
                    <a:solidFill>
                      <a:srgbClr val="C00000"/>
                    </a:solidFill>
                    <a:latin typeface="Arial" panose="020B0604020202020204" pitchFamily="34" charset="0"/>
                    <a:cs typeface="Arial" panose="020B0604020202020204" pitchFamily="34" charset="0"/>
                  </a:endParaRPr>
                </a:p>
              </xdr:txBody>
            </xdr:sp>
            <xdr:sp macro="" textlink="">
              <xdr:nvSpPr>
                <xdr:cNvPr id="53" name="Tekstfelt 52">
                  <a:extLst>
                    <a:ext uri="{FF2B5EF4-FFF2-40B4-BE49-F238E27FC236}">
                      <a16:creationId xmlns:a16="http://schemas.microsoft.com/office/drawing/2014/main" id="{CB7335EC-31B1-45BF-8575-1B97A5D78D90}"/>
                    </a:ext>
                  </a:extLst>
                </xdr:cNvPr>
                <xdr:cNvSpPr txBox="1"/>
              </xdr:nvSpPr>
              <xdr:spPr>
                <a:xfrm>
                  <a:off x="2590800" y="25542240"/>
                  <a:ext cx="449580" cy="36576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da-DK" sz="1200">
                      <a:solidFill>
                        <a:srgbClr val="C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a</a:t>
                  </a:r>
                  <a:endParaRPr lang="da-DK" sz="1100">
                    <a:solidFill>
                      <a:srgbClr val="C00000"/>
                    </a:solidFill>
                    <a:latin typeface="Arial" panose="020B0604020202020204" pitchFamily="34" charset="0"/>
                    <a:cs typeface="Arial" panose="020B0604020202020204" pitchFamily="34" charset="0"/>
                  </a:endParaRPr>
                </a:p>
              </xdr:txBody>
            </xdr:sp>
          </xdr:grpSp>
          <xdr:sp macro="" textlink="">
            <xdr:nvSpPr>
              <xdr:cNvPr id="54" name="Tekstfelt 53">
                <a:extLst>
                  <a:ext uri="{FF2B5EF4-FFF2-40B4-BE49-F238E27FC236}">
                    <a16:creationId xmlns:a16="http://schemas.microsoft.com/office/drawing/2014/main" id="{10154620-C02A-4530-90E9-EA93BBC142D8}"/>
                  </a:ext>
                </a:extLst>
              </xdr:cNvPr>
              <xdr:cNvSpPr txBox="1"/>
            </xdr:nvSpPr>
            <xdr:spPr>
              <a:xfrm>
                <a:off x="3040380" y="25077420"/>
                <a:ext cx="449580" cy="36576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da-DK" sz="1200">
                    <a:solidFill>
                      <a:srgbClr val="C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</a:t>
                </a:r>
                <a:endParaRPr lang="da-DK" sz="1100">
                  <a:solidFill>
                    <a:srgbClr val="C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  <xdr:sp macro="" textlink="">
            <xdr:nvSpPr>
              <xdr:cNvPr id="55" name="Tekstfelt 54">
                <a:extLst>
                  <a:ext uri="{FF2B5EF4-FFF2-40B4-BE49-F238E27FC236}">
                    <a16:creationId xmlns:a16="http://schemas.microsoft.com/office/drawing/2014/main" id="{20B86B39-65E1-4719-8FF5-661458E11FB2}"/>
                  </a:ext>
                </a:extLst>
              </xdr:cNvPr>
              <xdr:cNvSpPr txBox="1"/>
            </xdr:nvSpPr>
            <xdr:spPr>
              <a:xfrm>
                <a:off x="3048000" y="23736300"/>
                <a:ext cx="449580" cy="36576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da-DK" sz="1200">
                    <a:solidFill>
                      <a:srgbClr val="C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</a:t>
                </a:r>
                <a:endParaRPr lang="da-DK" sz="1100">
                  <a:solidFill>
                    <a:srgbClr val="C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  <xdr:sp macro="" textlink="">
            <xdr:nvSpPr>
              <xdr:cNvPr id="56" name="Tekstfelt 55">
                <a:extLst>
                  <a:ext uri="{FF2B5EF4-FFF2-40B4-BE49-F238E27FC236}">
                    <a16:creationId xmlns:a16="http://schemas.microsoft.com/office/drawing/2014/main" id="{683FB020-A685-4894-9014-B133D0B39E0F}"/>
                  </a:ext>
                </a:extLst>
              </xdr:cNvPr>
              <xdr:cNvSpPr txBox="1"/>
            </xdr:nvSpPr>
            <xdr:spPr>
              <a:xfrm>
                <a:off x="2613660" y="23301960"/>
                <a:ext cx="449580" cy="36576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da-DK" sz="1200">
                    <a:solidFill>
                      <a:srgbClr val="C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</a:t>
                </a:r>
                <a:endParaRPr lang="da-DK" sz="1100">
                  <a:solidFill>
                    <a:srgbClr val="C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</xdr:grpSp>
      </xdr:grpSp>
      <xdr:sp macro="" textlink="">
        <xdr:nvSpPr>
          <xdr:cNvPr id="61" name="Tekstfelt 60">
            <a:extLst>
              <a:ext uri="{FF2B5EF4-FFF2-40B4-BE49-F238E27FC236}">
                <a16:creationId xmlns:a16="http://schemas.microsoft.com/office/drawing/2014/main" id="{C558DAFF-1AD2-40E7-A7B4-94B757FBD26B}"/>
              </a:ext>
            </a:extLst>
          </xdr:cNvPr>
          <xdr:cNvSpPr txBox="1"/>
        </xdr:nvSpPr>
        <xdr:spPr>
          <a:xfrm>
            <a:off x="3048000" y="24414480"/>
            <a:ext cx="449580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</a:t>
            </a:r>
            <a:endParaRPr lang="da-DK" sz="11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2" name="Tekstfelt 61">
            <a:extLst>
              <a:ext uri="{FF2B5EF4-FFF2-40B4-BE49-F238E27FC236}">
                <a16:creationId xmlns:a16="http://schemas.microsoft.com/office/drawing/2014/main" id="{55AB2292-9BAF-40B1-8BCA-D2714513DFAF}"/>
              </a:ext>
            </a:extLst>
          </xdr:cNvPr>
          <xdr:cNvSpPr txBox="1"/>
        </xdr:nvSpPr>
        <xdr:spPr>
          <a:xfrm>
            <a:off x="1935480" y="23309580"/>
            <a:ext cx="449580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</a:t>
            </a:r>
            <a:endParaRPr lang="da-DK" sz="11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3" name="Tekstfelt 62">
            <a:extLst>
              <a:ext uri="{FF2B5EF4-FFF2-40B4-BE49-F238E27FC236}">
                <a16:creationId xmlns:a16="http://schemas.microsoft.com/office/drawing/2014/main" id="{53FA1881-E815-45E8-AE32-55A098AA46C4}"/>
              </a:ext>
            </a:extLst>
          </xdr:cNvPr>
          <xdr:cNvSpPr txBox="1"/>
        </xdr:nvSpPr>
        <xdr:spPr>
          <a:xfrm>
            <a:off x="1927860" y="25542240"/>
            <a:ext cx="449580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</a:t>
            </a:r>
            <a:endParaRPr lang="da-DK" sz="11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53340</xdr:colOff>
      <xdr:row>166</xdr:row>
      <xdr:rowOff>102870</xdr:rowOff>
    </xdr:from>
    <xdr:to>
      <xdr:col>1</xdr:col>
      <xdr:colOff>3741420</xdr:colOff>
      <xdr:row>177</xdr:row>
      <xdr:rowOff>167640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D90A033-9B0C-4BBE-B0BE-7781799729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190500</xdr:colOff>
      <xdr:row>190</xdr:row>
      <xdr:rowOff>99061</xdr:rowOff>
    </xdr:from>
    <xdr:to>
      <xdr:col>1</xdr:col>
      <xdr:colOff>2933700</xdr:colOff>
      <xdr:row>203</xdr:row>
      <xdr:rowOff>68580</xdr:rowOff>
    </xdr:to>
    <xdr:grpSp>
      <xdr:nvGrpSpPr>
        <xdr:cNvPr id="75" name="Gruppe 74">
          <a:extLst>
            <a:ext uri="{FF2B5EF4-FFF2-40B4-BE49-F238E27FC236}">
              <a16:creationId xmlns:a16="http://schemas.microsoft.com/office/drawing/2014/main" id="{8D56DC48-5460-41A7-9021-895050660B65}"/>
            </a:ext>
          </a:extLst>
        </xdr:cNvPr>
        <xdr:cNvGrpSpPr/>
      </xdr:nvGrpSpPr>
      <xdr:grpSpPr>
        <a:xfrm>
          <a:off x="647700" y="35455861"/>
          <a:ext cx="2743200" cy="2346959"/>
          <a:chOff x="647700" y="35448241"/>
          <a:chExt cx="2743200" cy="2346959"/>
        </a:xfrm>
      </xdr:grpSpPr>
      <xdr:pic>
        <xdr:nvPicPr>
          <xdr:cNvPr id="17" name="Billede 16">
            <a:extLst>
              <a:ext uri="{FF2B5EF4-FFF2-40B4-BE49-F238E27FC236}">
                <a16:creationId xmlns:a16="http://schemas.microsoft.com/office/drawing/2014/main" id="{8B4DD9BE-0575-4D68-A544-25C07D0BBD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55320" y="35448241"/>
            <a:ext cx="2271417" cy="1889760"/>
          </a:xfrm>
          <a:prstGeom prst="rect">
            <a:avLst/>
          </a:prstGeom>
        </xdr:spPr>
      </xdr:pic>
      <xdr:cxnSp macro="">
        <xdr:nvCxnSpPr>
          <xdr:cNvPr id="65" name="Lige forbindelse 64">
            <a:extLst>
              <a:ext uri="{FF2B5EF4-FFF2-40B4-BE49-F238E27FC236}">
                <a16:creationId xmlns:a16="http://schemas.microsoft.com/office/drawing/2014/main" id="{D0225165-2A6B-48CB-B5FE-0C1B8993B7FC}"/>
              </a:ext>
            </a:extLst>
          </xdr:cNvPr>
          <xdr:cNvCxnSpPr/>
        </xdr:nvCxnSpPr>
        <xdr:spPr>
          <a:xfrm>
            <a:off x="3002280" y="35829240"/>
            <a:ext cx="0" cy="1120140"/>
          </a:xfrm>
          <a:prstGeom prst="line">
            <a:avLst/>
          </a:prstGeom>
          <a:ln>
            <a:solidFill>
              <a:srgbClr val="C00000"/>
            </a:solidFill>
            <a:prstDash val="dash"/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6" name="Lige forbindelse 65">
            <a:extLst>
              <a:ext uri="{FF2B5EF4-FFF2-40B4-BE49-F238E27FC236}">
                <a16:creationId xmlns:a16="http://schemas.microsoft.com/office/drawing/2014/main" id="{1CF23CF8-B47D-4722-8617-DA27F1E9FD1D}"/>
              </a:ext>
            </a:extLst>
          </xdr:cNvPr>
          <xdr:cNvCxnSpPr/>
        </xdr:nvCxnSpPr>
        <xdr:spPr>
          <a:xfrm flipH="1" flipV="1">
            <a:off x="662940" y="37421820"/>
            <a:ext cx="396240" cy="0"/>
          </a:xfrm>
          <a:prstGeom prst="line">
            <a:avLst/>
          </a:prstGeom>
          <a:ln>
            <a:solidFill>
              <a:srgbClr val="C00000"/>
            </a:solidFill>
            <a:prstDash val="dash"/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7" name="Lige forbindelse 66">
            <a:extLst>
              <a:ext uri="{FF2B5EF4-FFF2-40B4-BE49-F238E27FC236}">
                <a16:creationId xmlns:a16="http://schemas.microsoft.com/office/drawing/2014/main" id="{B571AFBD-ACEB-4A0B-BD06-86564F29B1AE}"/>
              </a:ext>
            </a:extLst>
          </xdr:cNvPr>
          <xdr:cNvCxnSpPr/>
        </xdr:nvCxnSpPr>
        <xdr:spPr>
          <a:xfrm>
            <a:off x="1051560" y="37421820"/>
            <a:ext cx="739469" cy="0"/>
          </a:xfrm>
          <a:prstGeom prst="line">
            <a:avLst/>
          </a:prstGeom>
          <a:ln>
            <a:solidFill>
              <a:srgbClr val="C00000"/>
            </a:solidFill>
            <a:prstDash val="dash"/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8" name="Tekstfelt 67">
            <a:extLst>
              <a:ext uri="{FF2B5EF4-FFF2-40B4-BE49-F238E27FC236}">
                <a16:creationId xmlns:a16="http://schemas.microsoft.com/office/drawing/2014/main" id="{465F13C1-EB0F-41A8-B4DD-10BD8D1E7439}"/>
              </a:ext>
            </a:extLst>
          </xdr:cNvPr>
          <xdr:cNvSpPr txBox="1"/>
        </xdr:nvSpPr>
        <xdr:spPr>
          <a:xfrm>
            <a:off x="647700" y="37429440"/>
            <a:ext cx="449580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</a:t>
            </a:r>
            <a:endParaRPr lang="da-DK" sz="11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9" name="Tekstfelt 68">
            <a:extLst>
              <a:ext uri="{FF2B5EF4-FFF2-40B4-BE49-F238E27FC236}">
                <a16:creationId xmlns:a16="http://schemas.microsoft.com/office/drawing/2014/main" id="{D8608578-5752-4212-89BD-66864EF0CC57}"/>
              </a:ext>
            </a:extLst>
          </xdr:cNvPr>
          <xdr:cNvSpPr txBox="1"/>
        </xdr:nvSpPr>
        <xdr:spPr>
          <a:xfrm>
            <a:off x="1188720" y="37429440"/>
            <a:ext cx="449580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40</a:t>
            </a:r>
            <a:endParaRPr lang="da-DK" sz="11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0" name="Tekstfelt 69">
            <a:extLst>
              <a:ext uri="{FF2B5EF4-FFF2-40B4-BE49-F238E27FC236}">
                <a16:creationId xmlns:a16="http://schemas.microsoft.com/office/drawing/2014/main" id="{FE23E96B-861B-4F19-B233-B0787A42D2BB}"/>
              </a:ext>
            </a:extLst>
          </xdr:cNvPr>
          <xdr:cNvSpPr txBox="1"/>
        </xdr:nvSpPr>
        <xdr:spPr>
          <a:xfrm>
            <a:off x="2941320" y="36248340"/>
            <a:ext cx="449580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60</a:t>
            </a:r>
            <a:endParaRPr lang="da-DK" sz="11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76200</xdr:colOff>
      <xdr:row>208</xdr:row>
      <xdr:rowOff>68580</xdr:rowOff>
    </xdr:from>
    <xdr:to>
      <xdr:col>1</xdr:col>
      <xdr:colOff>2857500</xdr:colOff>
      <xdr:row>217</xdr:row>
      <xdr:rowOff>167640</xdr:rowOff>
    </xdr:to>
    <xdr:grpSp>
      <xdr:nvGrpSpPr>
        <xdr:cNvPr id="89" name="Gruppe 88">
          <a:extLst>
            <a:ext uri="{FF2B5EF4-FFF2-40B4-BE49-F238E27FC236}">
              <a16:creationId xmlns:a16="http://schemas.microsoft.com/office/drawing/2014/main" id="{9179D9D7-C223-43D8-96B9-A816F1F374D5}"/>
            </a:ext>
          </a:extLst>
        </xdr:cNvPr>
        <xdr:cNvGrpSpPr/>
      </xdr:nvGrpSpPr>
      <xdr:grpSpPr>
        <a:xfrm>
          <a:off x="533400" y="38717220"/>
          <a:ext cx="2781300" cy="1744980"/>
          <a:chOff x="533400" y="38709600"/>
          <a:chExt cx="2781300" cy="1744980"/>
        </a:xfrm>
      </xdr:grpSpPr>
      <xdr:grpSp>
        <xdr:nvGrpSpPr>
          <xdr:cNvPr id="87" name="Gruppe 86">
            <a:extLst>
              <a:ext uri="{FF2B5EF4-FFF2-40B4-BE49-F238E27FC236}">
                <a16:creationId xmlns:a16="http://schemas.microsoft.com/office/drawing/2014/main" id="{7E7D2257-D91D-4194-A7A1-30E5FF0A4B0C}"/>
              </a:ext>
            </a:extLst>
          </xdr:cNvPr>
          <xdr:cNvGrpSpPr/>
        </xdr:nvGrpSpPr>
        <xdr:grpSpPr>
          <a:xfrm>
            <a:off x="601980" y="38709600"/>
            <a:ext cx="2712720" cy="1744980"/>
            <a:chOff x="601980" y="38709600"/>
            <a:chExt cx="2712720" cy="1744980"/>
          </a:xfrm>
        </xdr:grpSpPr>
        <xdr:grpSp>
          <xdr:nvGrpSpPr>
            <xdr:cNvPr id="84" name="Gruppe 83">
              <a:extLst>
                <a:ext uri="{FF2B5EF4-FFF2-40B4-BE49-F238E27FC236}">
                  <a16:creationId xmlns:a16="http://schemas.microsoft.com/office/drawing/2014/main" id="{D0FD71EC-441A-4B80-A8A0-99554348C1AA}"/>
                </a:ext>
              </a:extLst>
            </xdr:cNvPr>
            <xdr:cNvGrpSpPr/>
          </xdr:nvGrpSpPr>
          <xdr:grpSpPr>
            <a:xfrm>
              <a:off x="601980" y="38709600"/>
              <a:ext cx="2712720" cy="1744980"/>
              <a:chOff x="601980" y="38709600"/>
              <a:chExt cx="2712720" cy="1744980"/>
            </a:xfrm>
          </xdr:grpSpPr>
          <xdr:sp macro="" textlink="">
            <xdr:nvSpPr>
              <xdr:cNvPr id="83" name="Bue 82">
                <a:extLst>
                  <a:ext uri="{FF2B5EF4-FFF2-40B4-BE49-F238E27FC236}">
                    <a16:creationId xmlns:a16="http://schemas.microsoft.com/office/drawing/2014/main" id="{CF41F078-214A-40E7-A5C5-F96648B01A62}"/>
                  </a:ext>
                </a:extLst>
              </xdr:cNvPr>
              <xdr:cNvSpPr/>
            </xdr:nvSpPr>
            <xdr:spPr>
              <a:xfrm rot="16715714">
                <a:off x="929641" y="39898320"/>
                <a:ext cx="396240" cy="449580"/>
              </a:xfrm>
              <a:prstGeom prst="arc">
                <a:avLst/>
              </a:prstGeom>
              <a:ln>
                <a:solidFill>
                  <a:srgbClr val="C00000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da-DK" sz="1100"/>
              </a:p>
            </xdr:txBody>
          </xdr:sp>
          <xdr:grpSp>
            <xdr:nvGrpSpPr>
              <xdr:cNvPr id="82" name="Gruppe 81">
                <a:extLst>
                  <a:ext uri="{FF2B5EF4-FFF2-40B4-BE49-F238E27FC236}">
                    <a16:creationId xmlns:a16="http://schemas.microsoft.com/office/drawing/2014/main" id="{DDAADBC7-899A-445D-A4FF-0C11BA17961F}"/>
                  </a:ext>
                </a:extLst>
              </xdr:cNvPr>
              <xdr:cNvGrpSpPr/>
            </xdr:nvGrpSpPr>
            <xdr:grpSpPr>
              <a:xfrm>
                <a:off x="601980" y="38709600"/>
                <a:ext cx="2712720" cy="1744980"/>
                <a:chOff x="601980" y="38709600"/>
                <a:chExt cx="2712720" cy="1744980"/>
              </a:xfrm>
            </xdr:grpSpPr>
            <xdr:sp macro="" textlink="">
              <xdr:nvSpPr>
                <xdr:cNvPr id="81" name="Bue 80">
                  <a:extLst>
                    <a:ext uri="{FF2B5EF4-FFF2-40B4-BE49-F238E27FC236}">
                      <a16:creationId xmlns:a16="http://schemas.microsoft.com/office/drawing/2014/main" id="{B3E67EB3-0825-4D89-8F96-A56965B5F093}"/>
                    </a:ext>
                  </a:extLst>
                </xdr:cNvPr>
                <xdr:cNvSpPr/>
              </xdr:nvSpPr>
              <xdr:spPr>
                <a:xfrm rot="8036059">
                  <a:off x="1546860" y="38801040"/>
                  <a:ext cx="327660" cy="350520"/>
                </a:xfrm>
                <a:prstGeom prst="arc">
                  <a:avLst/>
                </a:prstGeom>
                <a:ln>
                  <a:solidFill>
                    <a:srgbClr val="C00000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da-DK" sz="1100"/>
                </a:p>
              </xdr:txBody>
            </xdr:sp>
            <xdr:grpSp>
              <xdr:nvGrpSpPr>
                <xdr:cNvPr id="80" name="Gruppe 79">
                  <a:extLst>
                    <a:ext uri="{FF2B5EF4-FFF2-40B4-BE49-F238E27FC236}">
                      <a16:creationId xmlns:a16="http://schemas.microsoft.com/office/drawing/2014/main" id="{15190274-A2C8-4FB3-848F-70D85D4D0FB8}"/>
                    </a:ext>
                  </a:extLst>
                </xdr:cNvPr>
                <xdr:cNvGrpSpPr/>
              </xdr:nvGrpSpPr>
              <xdr:grpSpPr>
                <a:xfrm>
                  <a:off x="601980" y="38709600"/>
                  <a:ext cx="2712720" cy="1744980"/>
                  <a:chOff x="1356360" y="38907720"/>
                  <a:chExt cx="2712720" cy="1744980"/>
                </a:xfrm>
              </xdr:grpSpPr>
              <xdr:sp macro="" textlink="">
                <xdr:nvSpPr>
                  <xdr:cNvPr id="76" name="Tekstfelt 75">
                    <a:extLst>
                      <a:ext uri="{FF2B5EF4-FFF2-40B4-BE49-F238E27FC236}">
                        <a16:creationId xmlns:a16="http://schemas.microsoft.com/office/drawing/2014/main" id="{6E5874C6-1DDD-4633-8AB6-0E6EB149033D}"/>
                      </a:ext>
                    </a:extLst>
                  </xdr:cNvPr>
                  <xdr:cNvSpPr txBox="1"/>
                </xdr:nvSpPr>
                <xdr:spPr>
                  <a:xfrm>
                    <a:off x="3619500" y="40286940"/>
                    <a:ext cx="449580" cy="36576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algn="ctr"/>
                    <a:r>
                      <a:rPr lang="da-DK" sz="1200">
                        <a:solidFill>
                          <a:schemeClr val="accent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B</a:t>
                    </a:r>
                    <a:endParaRPr lang="da-DK" sz="1100">
                      <a:solidFill>
                        <a:schemeClr val="accent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xdr:txBody>
              </xdr:sp>
              <xdr:grpSp>
                <xdr:nvGrpSpPr>
                  <xdr:cNvPr id="79" name="Gruppe 78">
                    <a:extLst>
                      <a:ext uri="{FF2B5EF4-FFF2-40B4-BE49-F238E27FC236}">
                        <a16:creationId xmlns:a16="http://schemas.microsoft.com/office/drawing/2014/main" id="{A676D81D-B20A-40F3-9B04-533C2049F529}"/>
                      </a:ext>
                    </a:extLst>
                  </xdr:cNvPr>
                  <xdr:cNvGrpSpPr/>
                </xdr:nvGrpSpPr>
                <xdr:grpSpPr>
                  <a:xfrm>
                    <a:off x="1356360" y="38907720"/>
                    <a:ext cx="2468880" cy="1744980"/>
                    <a:chOff x="1356360" y="38907720"/>
                    <a:chExt cx="2468880" cy="1744980"/>
                  </a:xfrm>
                </xdr:grpSpPr>
                <xdr:sp macro="" textlink="">
                  <xdr:nvSpPr>
                    <xdr:cNvPr id="74" name="Tekstfelt 73">
                      <a:extLst>
                        <a:ext uri="{FF2B5EF4-FFF2-40B4-BE49-F238E27FC236}">
                          <a16:creationId xmlns:a16="http://schemas.microsoft.com/office/drawing/2014/main" id="{69B98322-E8EA-4796-BCAD-AC7AC78F592E}"/>
                        </a:ext>
                      </a:extLst>
                    </xdr:cNvPr>
                    <xdr:cNvSpPr txBox="1"/>
                  </xdr:nvSpPr>
                  <xdr:spPr>
                    <a:xfrm>
                      <a:off x="1577340" y="40286940"/>
                      <a:ext cx="449580" cy="365760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pPr algn="ctr"/>
                      <a:r>
                        <a:rPr lang="da-DK" sz="1200">
                          <a:solidFill>
                            <a:schemeClr val="accent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C</a:t>
                      </a:r>
                      <a:endParaRPr lang="da-DK" sz="1100">
                        <a:solidFill>
                          <a:schemeClr val="accent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endParaRPr>
                    </a:p>
                  </xdr:txBody>
                </xdr:sp>
                <xdr:grpSp>
                  <xdr:nvGrpSpPr>
                    <xdr:cNvPr id="78" name="Gruppe 77">
                      <a:extLst>
                        <a:ext uri="{FF2B5EF4-FFF2-40B4-BE49-F238E27FC236}">
                          <a16:creationId xmlns:a16="http://schemas.microsoft.com/office/drawing/2014/main" id="{291796DD-6FB4-4293-A214-A4D56E6D9D4E}"/>
                        </a:ext>
                      </a:extLst>
                    </xdr:cNvPr>
                    <xdr:cNvGrpSpPr/>
                  </xdr:nvGrpSpPr>
                  <xdr:grpSpPr>
                    <a:xfrm>
                      <a:off x="1356360" y="38907720"/>
                      <a:ext cx="2468880" cy="1386840"/>
                      <a:chOff x="1356360" y="38907720"/>
                      <a:chExt cx="2468880" cy="1386840"/>
                    </a:xfrm>
                  </xdr:grpSpPr>
                  <xdr:grpSp>
                    <xdr:nvGrpSpPr>
                      <xdr:cNvPr id="73" name="Gruppe 72">
                        <a:extLst>
                          <a:ext uri="{FF2B5EF4-FFF2-40B4-BE49-F238E27FC236}">
                            <a16:creationId xmlns:a16="http://schemas.microsoft.com/office/drawing/2014/main" id="{9D662231-1D15-4302-96D1-D0A8F54784C6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56360" y="39159180"/>
                        <a:ext cx="2468880" cy="1135380"/>
                        <a:chOff x="1356360" y="39159180"/>
                        <a:chExt cx="2468880" cy="1135380"/>
                      </a:xfrm>
                    </xdr:grpSpPr>
                    <xdr:sp macro="" textlink="">
                      <xdr:nvSpPr>
                        <xdr:cNvPr id="41" name="Ligebenet trekant 40">
                          <a:extLst>
                            <a:ext uri="{FF2B5EF4-FFF2-40B4-BE49-F238E27FC236}">
                              <a16:creationId xmlns:a16="http://schemas.microsoft.com/office/drawing/2014/main" id="{FBD102C1-5A08-48FB-BD0E-20603063DCBE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1821180" y="39159180"/>
                          <a:ext cx="2004060" cy="1135380"/>
                        </a:xfrm>
                        <a:prstGeom prst="triangle">
                          <a:avLst>
                            <a:gd name="adj" fmla="val 30608"/>
                          </a:avLst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da-DK" sz="1100"/>
                        </a:p>
                      </xdr:txBody>
                    </xdr:sp>
                    <xdr:cxnSp macro="">
                      <xdr:nvCxnSpPr>
                        <xdr:cNvPr id="71" name="Lige forbindelse 70">
                          <a:extLst>
                            <a:ext uri="{FF2B5EF4-FFF2-40B4-BE49-F238E27FC236}">
                              <a16:creationId xmlns:a16="http://schemas.microsoft.com/office/drawing/2014/main" id="{C074DBFB-45DD-480A-AF66-F180198BB71F}"/>
                            </a:ext>
                          </a:extLst>
                        </xdr:cNvPr>
                        <xdr:cNvCxnSpPr/>
                      </xdr:nvCxnSpPr>
                      <xdr:spPr>
                        <a:xfrm flipH="1" flipV="1">
                          <a:off x="1356360" y="40294560"/>
                          <a:ext cx="2164080" cy="0"/>
                        </a:xfrm>
                        <a:prstGeom prst="line">
                          <a:avLst/>
                        </a:prstGeom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  <xdr:sp macro="" textlink="">
                    <xdr:nvSpPr>
                      <xdr:cNvPr id="77" name="Tekstfelt 76">
                        <a:extLst>
                          <a:ext uri="{FF2B5EF4-FFF2-40B4-BE49-F238E27FC236}">
                            <a16:creationId xmlns:a16="http://schemas.microsoft.com/office/drawing/2014/main" id="{9E6C82C8-E050-4312-A686-A75CABF4E060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2217420" y="38907720"/>
                        <a:ext cx="449580" cy="365760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pPr algn="ctr"/>
                        <a:r>
                          <a:rPr lang="da-DK" sz="1200">
                            <a:solidFill>
                              <a:schemeClr val="accent1"/>
                            </a:solidFill>
                            <a:latin typeface="Arial" panose="020B0604020202020204" pitchFamily="34" charset="0"/>
                            <a:cs typeface="Arial" panose="020B0604020202020204" pitchFamily="34" charset="0"/>
                          </a:rPr>
                          <a:t>A</a:t>
                        </a:r>
                        <a:endParaRPr lang="da-DK" sz="1100">
                          <a:solidFill>
                            <a:schemeClr val="accent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endParaRPr>
                      </a:p>
                    </xdr:txBody>
                  </xdr:sp>
                </xdr:grpSp>
              </xdr:grpSp>
            </xdr:grpSp>
          </xdr:grpSp>
        </xdr:grpSp>
        <xdr:sp macro="" textlink="">
          <xdr:nvSpPr>
            <xdr:cNvPr id="86" name="Tekstfelt 85">
              <a:extLst>
                <a:ext uri="{FF2B5EF4-FFF2-40B4-BE49-F238E27FC236}">
                  <a16:creationId xmlns:a16="http://schemas.microsoft.com/office/drawing/2014/main" id="{844519B8-59DD-4093-944E-C2628F87CF7F}"/>
                </a:ext>
              </a:extLst>
            </xdr:cNvPr>
            <xdr:cNvSpPr txBox="1"/>
          </xdr:nvSpPr>
          <xdr:spPr>
            <a:xfrm>
              <a:off x="1508760" y="39136320"/>
              <a:ext cx="449580" cy="3657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da-DK" sz="1200">
                  <a:solidFill>
                    <a:srgbClr val="C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40</a:t>
              </a:r>
              <a:r>
                <a:rPr lang="da-DK" sz="1200" baseline="40000">
                  <a:solidFill>
                    <a:srgbClr val="C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o</a:t>
              </a:r>
              <a:endParaRPr lang="da-DK" sz="1100" baseline="400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88" name="Tekstfelt 87">
            <a:extLst>
              <a:ext uri="{FF2B5EF4-FFF2-40B4-BE49-F238E27FC236}">
                <a16:creationId xmlns:a16="http://schemas.microsoft.com/office/drawing/2014/main" id="{713079EE-185F-4367-9DE0-3EBD21B425D3}"/>
              </a:ext>
            </a:extLst>
          </xdr:cNvPr>
          <xdr:cNvSpPr txBox="1"/>
        </xdr:nvSpPr>
        <xdr:spPr>
          <a:xfrm>
            <a:off x="533400" y="39738300"/>
            <a:ext cx="662940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120</a:t>
            </a:r>
            <a:r>
              <a:rPr lang="da-DK" sz="1200" baseline="400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</a:t>
            </a:r>
            <a:endParaRPr lang="da-DK" sz="1100" baseline="400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0</xdr:col>
      <xdr:colOff>289560</xdr:colOff>
      <xdr:row>229</xdr:row>
      <xdr:rowOff>60960</xdr:rowOff>
    </xdr:from>
    <xdr:to>
      <xdr:col>1</xdr:col>
      <xdr:colOff>350520</xdr:colOff>
      <xdr:row>231</xdr:row>
      <xdr:rowOff>160020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0" name="Tekstfelt 89">
              <a:extLst>
                <a:ext uri="{FF2B5EF4-FFF2-40B4-BE49-F238E27FC236}">
                  <a16:creationId xmlns:a16="http://schemas.microsoft.com/office/drawing/2014/main" id="{F00EE25D-62E1-4E67-990A-4A0957778AB7}"/>
                </a:ext>
              </a:extLst>
            </xdr:cNvPr>
            <xdr:cNvSpPr txBox="1"/>
          </xdr:nvSpPr>
          <xdr:spPr>
            <a:xfrm>
              <a:off x="289560" y="42572940"/>
              <a:ext cx="518160" cy="4648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3</m:t>
                        </m:r>
                      </m:den>
                    </m:f>
                  </m:oMath>
                </m:oMathPara>
              </a14:m>
              <a:endParaRPr lang="da-DK" sz="1100" i="0"/>
            </a:p>
          </xdr:txBody>
        </xdr:sp>
      </mc:Choice>
      <mc:Fallback xmlns="">
        <xdr:sp macro="" textlink="">
          <xdr:nvSpPr>
            <xdr:cNvPr id="90" name="Tekstfelt 89">
              <a:extLst>
                <a:ext uri="{FF2B5EF4-FFF2-40B4-BE49-F238E27FC236}">
                  <a16:creationId xmlns:a16="http://schemas.microsoft.com/office/drawing/2014/main" id="{F00EE25D-62E1-4E67-990A-4A0957778AB7}"/>
                </a:ext>
              </a:extLst>
            </xdr:cNvPr>
            <xdr:cNvSpPr txBox="1"/>
          </xdr:nvSpPr>
          <xdr:spPr>
            <a:xfrm>
              <a:off x="289560" y="42572940"/>
              <a:ext cx="518160" cy="4648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0" i="0">
                  <a:latin typeface="Cambria Math" panose="02040503050406030204" pitchFamily="18" charset="0"/>
                </a:rPr>
                <a:t>x/3</a:t>
              </a:r>
              <a:endParaRPr lang="da-DK" sz="1100" i="0"/>
            </a:p>
          </xdr:txBody>
        </xdr:sp>
      </mc:Fallback>
    </mc:AlternateContent>
    <xdr:clientData/>
  </xdr:twoCellAnchor>
  <xdr:twoCellAnchor>
    <xdr:from>
      <xdr:col>0</xdr:col>
      <xdr:colOff>350520</xdr:colOff>
      <xdr:row>247</xdr:row>
      <xdr:rowOff>22860</xdr:rowOff>
    </xdr:from>
    <xdr:to>
      <xdr:col>1</xdr:col>
      <xdr:colOff>304800</xdr:colOff>
      <xdr:row>249</xdr:row>
      <xdr:rowOff>91440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" name="Tekstfelt 90">
              <a:extLst>
                <a:ext uri="{FF2B5EF4-FFF2-40B4-BE49-F238E27FC236}">
                  <a16:creationId xmlns:a16="http://schemas.microsoft.com/office/drawing/2014/main" id="{75503EAA-BB25-482C-AB45-00C6A1302B41}"/>
                </a:ext>
              </a:extLst>
            </xdr:cNvPr>
            <xdr:cNvSpPr txBox="1"/>
          </xdr:nvSpPr>
          <xdr:spPr>
            <a:xfrm>
              <a:off x="350520" y="45826680"/>
              <a:ext cx="411480" cy="4343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a-DK" sz="1200" b="0" i="1"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r>
                          <a:rPr lang="da-DK" sz="1200" b="0" i="1">
                            <a:latin typeface="Cambria Math" panose="02040503050406030204" pitchFamily="18" charset="0"/>
                          </a:rPr>
                          <m:t>3</m:t>
                        </m:r>
                      </m:den>
                    </m:f>
                  </m:oMath>
                </m:oMathPara>
              </a14:m>
              <a:endParaRPr lang="da-DK" sz="1200"/>
            </a:p>
          </xdr:txBody>
        </xdr:sp>
      </mc:Choice>
      <mc:Fallback xmlns="">
        <xdr:sp macro="" textlink="">
          <xdr:nvSpPr>
            <xdr:cNvPr id="91" name="Tekstfelt 90">
              <a:extLst>
                <a:ext uri="{FF2B5EF4-FFF2-40B4-BE49-F238E27FC236}">
                  <a16:creationId xmlns:a16="http://schemas.microsoft.com/office/drawing/2014/main" id="{75503EAA-BB25-482C-AB45-00C6A1302B41}"/>
                </a:ext>
              </a:extLst>
            </xdr:cNvPr>
            <xdr:cNvSpPr txBox="1"/>
          </xdr:nvSpPr>
          <xdr:spPr>
            <a:xfrm>
              <a:off x="350520" y="45826680"/>
              <a:ext cx="411480" cy="4343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da-DK" sz="1200" b="0" i="0">
                  <a:latin typeface="Cambria Math" panose="02040503050406030204" pitchFamily="18" charset="0"/>
                </a:rPr>
                <a:t>1/3</a:t>
              </a:r>
              <a:endParaRPr lang="da-DK" sz="1200"/>
            </a:p>
          </xdr:txBody>
        </xdr:sp>
      </mc:Fallback>
    </mc:AlternateContent>
    <xdr:clientData/>
  </xdr:twoCellAnchor>
  <xdr:twoCellAnchor>
    <xdr:from>
      <xdr:col>0</xdr:col>
      <xdr:colOff>419100</xdr:colOff>
      <xdr:row>251</xdr:row>
      <xdr:rowOff>22860</xdr:rowOff>
    </xdr:from>
    <xdr:to>
      <xdr:col>1</xdr:col>
      <xdr:colOff>777240</xdr:colOff>
      <xdr:row>253</xdr:row>
      <xdr:rowOff>91440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" name="Tekstfelt 91">
              <a:extLst>
                <a:ext uri="{FF2B5EF4-FFF2-40B4-BE49-F238E27FC236}">
                  <a16:creationId xmlns:a16="http://schemas.microsoft.com/office/drawing/2014/main" id="{ABCFDAC8-D5AB-4342-BE77-5555E3C7D986}"/>
                </a:ext>
              </a:extLst>
            </xdr:cNvPr>
            <xdr:cNvSpPr txBox="1"/>
          </xdr:nvSpPr>
          <xdr:spPr>
            <a:xfrm>
              <a:off x="419100" y="46588680"/>
              <a:ext cx="815340" cy="4343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a-DK" sz="1200" b="0" i="1">
                            <a:latin typeface="Cambria Math" panose="02040503050406030204" pitchFamily="18" charset="0"/>
                          </a:rPr>
                          <m:t>3 </m:t>
                        </m:r>
                        <m:r>
                          <a:rPr lang="da-DK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∙4 ∙10</m:t>
                        </m:r>
                      </m:num>
                      <m:den>
                        <m:r>
                          <a:rPr lang="da-DK" sz="1200" b="0" i="1">
                            <a:latin typeface="Cambria Math" panose="02040503050406030204" pitchFamily="18" charset="0"/>
                          </a:rPr>
                          <m:t>12 </m:t>
                        </m:r>
                        <m:r>
                          <a:rPr lang="da-DK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∙5</m:t>
                        </m:r>
                      </m:den>
                    </m:f>
                  </m:oMath>
                </m:oMathPara>
              </a14:m>
              <a:endParaRPr lang="da-DK" sz="1200"/>
            </a:p>
          </xdr:txBody>
        </xdr:sp>
      </mc:Choice>
      <mc:Fallback xmlns="">
        <xdr:sp macro="" textlink="">
          <xdr:nvSpPr>
            <xdr:cNvPr id="92" name="Tekstfelt 91">
              <a:extLst>
                <a:ext uri="{FF2B5EF4-FFF2-40B4-BE49-F238E27FC236}">
                  <a16:creationId xmlns:a16="http://schemas.microsoft.com/office/drawing/2014/main" id="{ABCFDAC8-D5AB-4342-BE77-5555E3C7D986}"/>
                </a:ext>
              </a:extLst>
            </xdr:cNvPr>
            <xdr:cNvSpPr txBox="1"/>
          </xdr:nvSpPr>
          <xdr:spPr>
            <a:xfrm>
              <a:off x="419100" y="46588680"/>
              <a:ext cx="815340" cy="4343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da-DK" sz="1200" i="0">
                  <a:latin typeface="Cambria Math" panose="02040503050406030204" pitchFamily="18" charset="0"/>
                </a:rPr>
                <a:t>(</a:t>
              </a:r>
              <a:r>
                <a:rPr lang="da-DK" sz="1200" b="0" i="0">
                  <a:latin typeface="Cambria Math" panose="02040503050406030204" pitchFamily="18" charset="0"/>
                </a:rPr>
                <a:t>3 </a:t>
              </a:r>
              <a:r>
                <a:rPr lang="da-DK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∙4 ∙10)/(</a:t>
              </a:r>
              <a:r>
                <a:rPr lang="da-DK" sz="1200" b="0" i="0">
                  <a:latin typeface="Cambria Math" panose="02040503050406030204" pitchFamily="18" charset="0"/>
                </a:rPr>
                <a:t>12 </a:t>
              </a:r>
              <a:r>
                <a:rPr lang="da-DK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∙5)</a:t>
              </a:r>
              <a:endParaRPr lang="da-DK" sz="1200"/>
            </a:p>
          </xdr:txBody>
        </xdr:sp>
      </mc:Fallback>
    </mc:AlternateContent>
    <xdr:clientData/>
  </xdr:twoCellAnchor>
  <xdr:twoCellAnchor>
    <xdr:from>
      <xdr:col>1</xdr:col>
      <xdr:colOff>91440</xdr:colOff>
      <xdr:row>259</xdr:row>
      <xdr:rowOff>102870</xdr:rowOff>
    </xdr:from>
    <xdr:to>
      <xdr:col>1</xdr:col>
      <xdr:colOff>2838450</xdr:colOff>
      <xdr:row>267</xdr:row>
      <xdr:rowOff>76200</xdr:rowOff>
    </xdr:to>
    <xdr:grpSp>
      <xdr:nvGrpSpPr>
        <xdr:cNvPr id="95" name="Gruppe 94">
          <a:extLst>
            <a:ext uri="{FF2B5EF4-FFF2-40B4-BE49-F238E27FC236}">
              <a16:creationId xmlns:a16="http://schemas.microsoft.com/office/drawing/2014/main" id="{B4D1019E-2205-45CC-9EE1-7D6196B40545}"/>
            </a:ext>
          </a:extLst>
        </xdr:cNvPr>
        <xdr:cNvGrpSpPr/>
      </xdr:nvGrpSpPr>
      <xdr:grpSpPr>
        <a:xfrm>
          <a:off x="548640" y="48139350"/>
          <a:ext cx="2747010" cy="1436370"/>
          <a:chOff x="541020" y="48108870"/>
          <a:chExt cx="2747010" cy="1436370"/>
        </a:xfrm>
      </xdr:grpSpPr>
      <xdr:grpSp>
        <xdr:nvGrpSpPr>
          <xdr:cNvPr id="48" name="Gruppe 47">
            <a:extLst>
              <a:ext uri="{FF2B5EF4-FFF2-40B4-BE49-F238E27FC236}">
                <a16:creationId xmlns:a16="http://schemas.microsoft.com/office/drawing/2014/main" id="{AF12EBC8-FCC9-46C4-9548-19B3E9BF6D65}"/>
              </a:ext>
            </a:extLst>
          </xdr:cNvPr>
          <xdr:cNvGrpSpPr/>
        </xdr:nvGrpSpPr>
        <xdr:grpSpPr>
          <a:xfrm>
            <a:off x="830580" y="48108870"/>
            <a:ext cx="2457450" cy="1085850"/>
            <a:chOff x="830580" y="48108870"/>
            <a:chExt cx="2457450" cy="1085850"/>
          </a:xfrm>
        </xdr:grpSpPr>
        <xdr:pic>
          <xdr:nvPicPr>
            <xdr:cNvPr id="20" name="Billede 19">
              <a:extLst>
                <a:ext uri="{FF2B5EF4-FFF2-40B4-BE49-F238E27FC236}">
                  <a16:creationId xmlns:a16="http://schemas.microsoft.com/office/drawing/2014/main" id="{AAFC956B-7E17-4008-8035-F0EA72D11FD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30580" y="48150780"/>
              <a:ext cx="547557" cy="1043940"/>
            </a:xfrm>
            <a:prstGeom prst="rect">
              <a:avLst/>
            </a:prstGeom>
          </xdr:spPr>
        </xdr:pic>
        <xdr:pic>
          <xdr:nvPicPr>
            <xdr:cNvPr id="33" name="Billede 32">
              <a:extLst>
                <a:ext uri="{FF2B5EF4-FFF2-40B4-BE49-F238E27FC236}">
                  <a16:creationId xmlns:a16="http://schemas.microsoft.com/office/drawing/2014/main" id="{B2C29D27-EB09-4D72-86DF-0D4F4370879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86940" y="48120301"/>
              <a:ext cx="925077" cy="1013460"/>
            </a:xfrm>
            <a:prstGeom prst="rect">
              <a:avLst/>
            </a:prstGeom>
          </xdr:spPr>
        </xdr:pic>
        <xdr:sp macro="" textlink="">
          <xdr:nvSpPr>
            <xdr:cNvPr id="39" name="Tekstfelt 38">
              <a:extLst>
                <a:ext uri="{FF2B5EF4-FFF2-40B4-BE49-F238E27FC236}">
                  <a16:creationId xmlns:a16="http://schemas.microsoft.com/office/drawing/2014/main" id="{FF3E8F53-803E-4507-BF9D-0F242C7B3063}"/>
                </a:ext>
              </a:extLst>
            </xdr:cNvPr>
            <xdr:cNvSpPr txBox="1"/>
          </xdr:nvSpPr>
          <xdr:spPr>
            <a:xfrm rot="5400000">
              <a:off x="2697480" y="48417480"/>
              <a:ext cx="899160" cy="2819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800">
                  <a:solidFill>
                    <a:schemeClr val="bg1">
                      <a:lumMod val="7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pixabay.com</a:t>
              </a:r>
            </a:p>
          </xdr:txBody>
        </xdr:sp>
        <xdr:sp macro="" textlink="">
          <xdr:nvSpPr>
            <xdr:cNvPr id="93" name="Tekstfelt 92">
              <a:extLst>
                <a:ext uri="{FF2B5EF4-FFF2-40B4-BE49-F238E27FC236}">
                  <a16:creationId xmlns:a16="http://schemas.microsoft.com/office/drawing/2014/main" id="{3EADE2B4-F3BC-4F97-B375-76C1FB71E16B}"/>
                </a:ext>
              </a:extLst>
            </xdr:cNvPr>
            <xdr:cNvSpPr txBox="1"/>
          </xdr:nvSpPr>
          <xdr:spPr>
            <a:xfrm rot="5400000">
              <a:off x="872490" y="48421290"/>
              <a:ext cx="899160" cy="2819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800">
                  <a:solidFill>
                    <a:schemeClr val="bg1">
                      <a:lumMod val="7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pixabay.com</a:t>
              </a:r>
            </a:p>
          </xdr:txBody>
        </xdr:sp>
      </xdr:grpSp>
      <xdr:sp macro="" textlink="">
        <xdr:nvSpPr>
          <xdr:cNvPr id="72" name="Tekstfelt 71">
            <a:extLst>
              <a:ext uri="{FF2B5EF4-FFF2-40B4-BE49-F238E27FC236}">
                <a16:creationId xmlns:a16="http://schemas.microsoft.com/office/drawing/2014/main" id="{087FB3E0-65E1-4601-B7BC-ED4D1DC38458}"/>
              </a:ext>
            </a:extLst>
          </xdr:cNvPr>
          <xdr:cNvSpPr txBox="1"/>
        </xdr:nvSpPr>
        <xdr:spPr>
          <a:xfrm>
            <a:off x="541020" y="48874680"/>
            <a:ext cx="1158240" cy="670560"/>
          </a:xfrm>
          <a:prstGeom prst="rect">
            <a:avLst/>
          </a:prstGeom>
          <a:solidFill>
            <a:schemeClr val="accent6">
              <a:lumMod val="40000"/>
              <a:lumOff val="60000"/>
              <a:alpha val="85000"/>
            </a:schemeClr>
          </a:solidFill>
          <a:ln w="6350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400">
                <a:latin typeface="Arial" panose="020B0604020202020204" pitchFamily="34" charset="0"/>
                <a:cs typeface="Arial" panose="020B0604020202020204" pitchFamily="34" charset="0"/>
              </a:rPr>
              <a:t>Bukser</a:t>
            </a:r>
            <a:endParaRPr lang="da-DK" sz="1100"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da-DK" sz="1100">
                <a:latin typeface="Arial" panose="020B0604020202020204" pitchFamily="34" charset="0"/>
                <a:cs typeface="Arial" panose="020B0604020202020204" pitchFamily="34" charset="0"/>
              </a:rPr>
              <a:t>Tøjbutik: 785,-</a:t>
            </a:r>
          </a:p>
          <a:p>
            <a:pPr algn="ctr"/>
            <a:r>
              <a:rPr lang="da-DK" sz="1100">
                <a:latin typeface="Arial" panose="020B0604020202020204" pitchFamily="34" charset="0"/>
                <a:cs typeface="Arial" panose="020B0604020202020204" pitchFamily="34" charset="0"/>
              </a:rPr>
              <a:t>Netbutik: 655,-</a:t>
            </a:r>
          </a:p>
        </xdr:txBody>
      </xdr:sp>
      <xdr:sp macro="" textlink="">
        <xdr:nvSpPr>
          <xdr:cNvPr id="94" name="Tekstfelt 93">
            <a:extLst>
              <a:ext uri="{FF2B5EF4-FFF2-40B4-BE49-F238E27FC236}">
                <a16:creationId xmlns:a16="http://schemas.microsoft.com/office/drawing/2014/main" id="{3CD2B09D-E3E7-438F-B2F6-74485244319B}"/>
              </a:ext>
            </a:extLst>
          </xdr:cNvPr>
          <xdr:cNvSpPr txBox="1"/>
        </xdr:nvSpPr>
        <xdr:spPr>
          <a:xfrm>
            <a:off x="2072640" y="48874680"/>
            <a:ext cx="1158240" cy="670560"/>
          </a:xfrm>
          <a:prstGeom prst="rect">
            <a:avLst/>
          </a:prstGeom>
          <a:solidFill>
            <a:schemeClr val="accent6">
              <a:lumMod val="40000"/>
              <a:lumOff val="60000"/>
              <a:alpha val="85000"/>
            </a:schemeClr>
          </a:solidFill>
          <a:ln w="6350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400">
                <a:latin typeface="Arial" panose="020B0604020202020204" pitchFamily="34" charset="0"/>
                <a:cs typeface="Arial" panose="020B0604020202020204" pitchFamily="34" charset="0"/>
              </a:rPr>
              <a:t>Jakke</a:t>
            </a:r>
            <a:endParaRPr lang="da-DK" sz="1100"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da-DK" sz="1100">
                <a:latin typeface="Arial" panose="020B0604020202020204" pitchFamily="34" charset="0"/>
                <a:cs typeface="Arial" panose="020B0604020202020204" pitchFamily="34" charset="0"/>
              </a:rPr>
              <a:t>Tøjbutik: 1198,-</a:t>
            </a:r>
          </a:p>
          <a:p>
            <a:pPr algn="ctr"/>
            <a:r>
              <a:rPr lang="da-DK" sz="1100">
                <a:latin typeface="Arial" panose="020B0604020202020204" pitchFamily="34" charset="0"/>
                <a:cs typeface="Arial" panose="020B0604020202020204" pitchFamily="34" charset="0"/>
              </a:rPr>
              <a:t>Netbutik: 899,-</a:t>
            </a:r>
          </a:p>
        </xdr:txBody>
      </xdr:sp>
    </xdr:grpSp>
    <xdr:clientData/>
  </xdr:twoCellAnchor>
  <xdr:twoCellAnchor>
    <xdr:from>
      <xdr:col>1</xdr:col>
      <xdr:colOff>30480</xdr:colOff>
      <xdr:row>276</xdr:row>
      <xdr:rowOff>76201</xdr:rowOff>
    </xdr:from>
    <xdr:to>
      <xdr:col>1</xdr:col>
      <xdr:colOff>3307080</xdr:colOff>
      <xdr:row>286</xdr:row>
      <xdr:rowOff>129540</xdr:rowOff>
    </xdr:to>
    <xdr:grpSp>
      <xdr:nvGrpSpPr>
        <xdr:cNvPr id="103" name="Gruppe 102">
          <a:extLst>
            <a:ext uri="{FF2B5EF4-FFF2-40B4-BE49-F238E27FC236}">
              <a16:creationId xmlns:a16="http://schemas.microsoft.com/office/drawing/2014/main" id="{625624AE-578C-441A-BE03-A52BE9FB619A}"/>
            </a:ext>
          </a:extLst>
        </xdr:cNvPr>
        <xdr:cNvGrpSpPr/>
      </xdr:nvGrpSpPr>
      <xdr:grpSpPr>
        <a:xfrm>
          <a:off x="487680" y="51221641"/>
          <a:ext cx="3276600" cy="1882139"/>
          <a:chOff x="487680" y="51214021"/>
          <a:chExt cx="3276600" cy="1882139"/>
        </a:xfrm>
      </xdr:grpSpPr>
      <xdr:grpSp>
        <xdr:nvGrpSpPr>
          <xdr:cNvPr id="102" name="Gruppe 101">
            <a:extLst>
              <a:ext uri="{FF2B5EF4-FFF2-40B4-BE49-F238E27FC236}">
                <a16:creationId xmlns:a16="http://schemas.microsoft.com/office/drawing/2014/main" id="{3D23B4CB-A11D-476E-B6ED-84B18049EC84}"/>
              </a:ext>
            </a:extLst>
          </xdr:cNvPr>
          <xdr:cNvGrpSpPr/>
        </xdr:nvGrpSpPr>
        <xdr:grpSpPr>
          <a:xfrm>
            <a:off x="487680" y="51214021"/>
            <a:ext cx="3276600" cy="1882139"/>
            <a:chOff x="487680" y="51214021"/>
            <a:chExt cx="3276600" cy="1882139"/>
          </a:xfrm>
        </xdr:grpSpPr>
        <xdr:pic>
          <xdr:nvPicPr>
            <xdr:cNvPr id="96" name="Billede 95">
              <a:extLst>
                <a:ext uri="{FF2B5EF4-FFF2-40B4-BE49-F238E27FC236}">
                  <a16:creationId xmlns:a16="http://schemas.microsoft.com/office/drawing/2014/main" id="{119150F4-F48D-4E92-9EF5-7255C3C0AF8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487680" y="51214021"/>
              <a:ext cx="3276600" cy="1877340"/>
            </a:xfrm>
            <a:prstGeom prst="rect">
              <a:avLst/>
            </a:prstGeom>
          </xdr:spPr>
        </xdr:pic>
        <xdr:sp macro="" textlink="">
          <xdr:nvSpPr>
            <xdr:cNvPr id="97" name="Tekstfelt 96">
              <a:extLst>
                <a:ext uri="{FF2B5EF4-FFF2-40B4-BE49-F238E27FC236}">
                  <a16:creationId xmlns:a16="http://schemas.microsoft.com/office/drawing/2014/main" id="{6D7CBFF2-B9F0-429F-AE23-0BE5A09B295F}"/>
                </a:ext>
              </a:extLst>
            </xdr:cNvPr>
            <xdr:cNvSpPr txBox="1"/>
          </xdr:nvSpPr>
          <xdr:spPr>
            <a:xfrm>
              <a:off x="868680" y="51892200"/>
              <a:ext cx="449580" cy="3657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da-DK" sz="1200">
                  <a:solidFill>
                    <a:srgbClr val="C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A</a:t>
              </a:r>
              <a:endParaRPr lang="da-DK" sz="11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01" name="Tekstfelt 100">
              <a:extLst>
                <a:ext uri="{FF2B5EF4-FFF2-40B4-BE49-F238E27FC236}">
                  <a16:creationId xmlns:a16="http://schemas.microsoft.com/office/drawing/2014/main" id="{C93D8803-92B9-4B92-B1B6-ACB9061CB628}"/>
                </a:ext>
              </a:extLst>
            </xdr:cNvPr>
            <xdr:cNvSpPr txBox="1"/>
          </xdr:nvSpPr>
          <xdr:spPr>
            <a:xfrm>
              <a:off x="762000" y="52730400"/>
              <a:ext cx="449580" cy="3657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da-DK" sz="1200">
                  <a:solidFill>
                    <a:srgbClr val="C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B</a:t>
              </a:r>
              <a:endParaRPr lang="da-DK" sz="11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100" name="Tekstfelt 99">
            <a:extLst>
              <a:ext uri="{FF2B5EF4-FFF2-40B4-BE49-F238E27FC236}">
                <a16:creationId xmlns:a16="http://schemas.microsoft.com/office/drawing/2014/main" id="{3DC1CB85-FB68-4D83-B264-D84FAA4AAA35}"/>
              </a:ext>
            </a:extLst>
          </xdr:cNvPr>
          <xdr:cNvSpPr txBox="1"/>
        </xdr:nvSpPr>
        <xdr:spPr>
          <a:xfrm>
            <a:off x="1912620" y="51770280"/>
            <a:ext cx="449580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</a:t>
            </a:r>
            <a:endParaRPr lang="da-DK" sz="11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9" name="Tekstfelt 98">
            <a:extLst>
              <a:ext uri="{FF2B5EF4-FFF2-40B4-BE49-F238E27FC236}">
                <a16:creationId xmlns:a16="http://schemas.microsoft.com/office/drawing/2014/main" id="{1D579048-6FFD-4B86-BE04-5D65773F0A51}"/>
              </a:ext>
            </a:extLst>
          </xdr:cNvPr>
          <xdr:cNvSpPr txBox="1"/>
        </xdr:nvSpPr>
        <xdr:spPr>
          <a:xfrm>
            <a:off x="2727960" y="51716940"/>
            <a:ext cx="449580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</a:t>
            </a:r>
            <a:endParaRPr lang="da-DK" sz="11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8" name="Tekstfelt 97">
            <a:extLst>
              <a:ext uri="{FF2B5EF4-FFF2-40B4-BE49-F238E27FC236}">
                <a16:creationId xmlns:a16="http://schemas.microsoft.com/office/drawing/2014/main" id="{DB40F906-C73D-4FBD-A07C-6548473C7953}"/>
              </a:ext>
            </a:extLst>
          </xdr:cNvPr>
          <xdr:cNvSpPr txBox="1"/>
        </xdr:nvSpPr>
        <xdr:spPr>
          <a:xfrm>
            <a:off x="2689860" y="52539900"/>
            <a:ext cx="449580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</a:t>
            </a:r>
            <a:endParaRPr lang="da-DK" sz="11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53340</xdr:colOff>
      <xdr:row>300</xdr:row>
      <xdr:rowOff>0</xdr:rowOff>
    </xdr:from>
    <xdr:to>
      <xdr:col>1</xdr:col>
      <xdr:colOff>2541270</xdr:colOff>
      <xdr:row>305</xdr:row>
      <xdr:rowOff>108563</xdr:rowOff>
    </xdr:to>
    <xdr:grpSp>
      <xdr:nvGrpSpPr>
        <xdr:cNvPr id="107" name="Gruppe 106">
          <a:extLst>
            <a:ext uri="{FF2B5EF4-FFF2-40B4-BE49-F238E27FC236}">
              <a16:creationId xmlns:a16="http://schemas.microsoft.com/office/drawing/2014/main" id="{5EF38F16-04AC-44F1-987D-0D820A1E2D7B}"/>
            </a:ext>
          </a:extLst>
        </xdr:cNvPr>
        <xdr:cNvGrpSpPr/>
      </xdr:nvGrpSpPr>
      <xdr:grpSpPr>
        <a:xfrm>
          <a:off x="510540" y="55534560"/>
          <a:ext cx="2487930" cy="1022963"/>
          <a:chOff x="510540" y="55526940"/>
          <a:chExt cx="2487930" cy="1022963"/>
        </a:xfrm>
      </xdr:grpSpPr>
      <xdr:grpSp>
        <xdr:nvGrpSpPr>
          <xdr:cNvPr id="105" name="Gruppe 104">
            <a:extLst>
              <a:ext uri="{FF2B5EF4-FFF2-40B4-BE49-F238E27FC236}">
                <a16:creationId xmlns:a16="http://schemas.microsoft.com/office/drawing/2014/main" id="{045F71D1-43DA-40E3-AC91-6ED5697D1B1C}"/>
              </a:ext>
            </a:extLst>
          </xdr:cNvPr>
          <xdr:cNvGrpSpPr/>
        </xdr:nvGrpSpPr>
        <xdr:grpSpPr>
          <a:xfrm>
            <a:off x="510540" y="55526940"/>
            <a:ext cx="1927861" cy="1022963"/>
            <a:chOff x="510540" y="55526940"/>
            <a:chExt cx="1927861" cy="1022963"/>
          </a:xfrm>
        </xdr:grpSpPr>
        <xdr:pic>
          <xdr:nvPicPr>
            <xdr:cNvPr id="21" name="Billede 20">
              <a:extLst>
                <a:ext uri="{FF2B5EF4-FFF2-40B4-BE49-F238E27FC236}">
                  <a16:creationId xmlns:a16="http://schemas.microsoft.com/office/drawing/2014/main" id="{B4D0E287-6896-4213-9198-4F98CAE6867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9121" y="55549801"/>
              <a:ext cx="1859280" cy="1000102"/>
            </a:xfrm>
            <a:prstGeom prst="rect">
              <a:avLst/>
            </a:prstGeom>
          </xdr:spPr>
        </xdr:pic>
        <xdr:sp macro="" textlink="">
          <xdr:nvSpPr>
            <xdr:cNvPr id="104" name="Tekstfelt 103">
              <a:extLst>
                <a:ext uri="{FF2B5EF4-FFF2-40B4-BE49-F238E27FC236}">
                  <a16:creationId xmlns:a16="http://schemas.microsoft.com/office/drawing/2014/main" id="{8C64EEB3-E5CE-4945-A18F-302A4A9F8525}"/>
                </a:ext>
              </a:extLst>
            </xdr:cNvPr>
            <xdr:cNvSpPr txBox="1"/>
          </xdr:nvSpPr>
          <xdr:spPr>
            <a:xfrm>
              <a:off x="510540" y="55526940"/>
              <a:ext cx="1158240" cy="525780"/>
            </a:xfrm>
            <a:prstGeom prst="rect">
              <a:avLst/>
            </a:prstGeom>
            <a:solidFill>
              <a:schemeClr val="accent6">
                <a:lumMod val="40000"/>
                <a:lumOff val="60000"/>
                <a:alpha val="85000"/>
              </a:schemeClr>
            </a:solidFill>
            <a:ln w="6350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da-DK" sz="1400">
                  <a:latin typeface="Arial" panose="020B0604020202020204" pitchFamily="34" charset="0"/>
                  <a:cs typeface="Arial" panose="020B0604020202020204" pitchFamily="34" charset="0"/>
                </a:rPr>
                <a:t>Chokolade</a:t>
              </a:r>
            </a:p>
            <a:p>
              <a:pPr algn="ctr"/>
              <a:r>
                <a:rPr lang="da-DK" sz="1400">
                  <a:latin typeface="Arial" panose="020B0604020202020204" pitchFamily="34" charset="0"/>
                  <a:cs typeface="Arial" panose="020B0604020202020204" pitchFamily="34" charset="0"/>
                </a:rPr>
                <a:t>7,50 kr.</a:t>
              </a:r>
              <a:endParaRPr lang="da-DK" sz="11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106" name="Tekstfelt 105">
            <a:extLst>
              <a:ext uri="{FF2B5EF4-FFF2-40B4-BE49-F238E27FC236}">
                <a16:creationId xmlns:a16="http://schemas.microsoft.com/office/drawing/2014/main" id="{E44DCEAB-1767-4499-BBAB-8A31217582DF}"/>
              </a:ext>
            </a:extLst>
          </xdr:cNvPr>
          <xdr:cNvSpPr txBox="1"/>
        </xdr:nvSpPr>
        <xdr:spPr>
          <a:xfrm>
            <a:off x="2122170" y="56071770"/>
            <a:ext cx="87630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a-DK" sz="800">
                <a:solidFill>
                  <a:schemeClr val="bg1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pixabay.com</a:t>
            </a:r>
          </a:p>
        </xdr:txBody>
      </xdr:sp>
    </xdr:grpSp>
    <xdr:clientData/>
  </xdr:twoCellAnchor>
  <xdr:twoCellAnchor editAs="oneCell">
    <xdr:from>
      <xdr:col>1</xdr:col>
      <xdr:colOff>38101</xdr:colOff>
      <xdr:row>331</xdr:row>
      <xdr:rowOff>1</xdr:rowOff>
    </xdr:from>
    <xdr:to>
      <xdr:col>1</xdr:col>
      <xdr:colOff>3463320</xdr:colOff>
      <xdr:row>343</xdr:row>
      <xdr:rowOff>110491</xdr:rowOff>
    </xdr:to>
    <xdr:pic>
      <xdr:nvPicPr>
        <xdr:cNvPr id="108" name="Billede 107">
          <a:extLst>
            <a:ext uri="{FF2B5EF4-FFF2-40B4-BE49-F238E27FC236}">
              <a16:creationId xmlns:a16="http://schemas.microsoft.com/office/drawing/2014/main" id="{30AA6C63-D3E7-4E3A-86D2-272DE437A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5301" y="61226701"/>
          <a:ext cx="3423314" cy="2286000"/>
        </a:xfrm>
        <a:prstGeom prst="rect">
          <a:avLst/>
        </a:prstGeom>
      </xdr:spPr>
    </xdr:pic>
    <xdr:clientData/>
  </xdr:twoCellAnchor>
  <xdr:twoCellAnchor>
    <xdr:from>
      <xdr:col>1</xdr:col>
      <xdr:colOff>60960</xdr:colOff>
      <xdr:row>356</xdr:row>
      <xdr:rowOff>60960</xdr:rowOff>
    </xdr:from>
    <xdr:to>
      <xdr:col>1</xdr:col>
      <xdr:colOff>2194560</xdr:colOff>
      <xdr:row>363</xdr:row>
      <xdr:rowOff>138300</xdr:rowOff>
    </xdr:to>
    <xdr:grpSp>
      <xdr:nvGrpSpPr>
        <xdr:cNvPr id="119" name="Gruppe 118">
          <a:extLst>
            <a:ext uri="{FF2B5EF4-FFF2-40B4-BE49-F238E27FC236}">
              <a16:creationId xmlns:a16="http://schemas.microsoft.com/office/drawing/2014/main" id="{CAC0650A-82C9-4D78-97E9-DEE62B12173A}"/>
            </a:ext>
          </a:extLst>
        </xdr:cNvPr>
        <xdr:cNvGrpSpPr/>
      </xdr:nvGrpSpPr>
      <xdr:grpSpPr>
        <a:xfrm>
          <a:off x="518160" y="65867280"/>
          <a:ext cx="2133600" cy="1357500"/>
          <a:chOff x="1645920" y="66393060"/>
          <a:chExt cx="2133600" cy="1357500"/>
        </a:xfrm>
      </xdr:grpSpPr>
      <xdr:grpSp>
        <xdr:nvGrpSpPr>
          <xdr:cNvPr id="114" name="Gruppe 113">
            <a:extLst>
              <a:ext uri="{FF2B5EF4-FFF2-40B4-BE49-F238E27FC236}">
                <a16:creationId xmlns:a16="http://schemas.microsoft.com/office/drawing/2014/main" id="{2D69C248-FA1D-42AE-96A0-AFA3879E9AFD}"/>
              </a:ext>
            </a:extLst>
          </xdr:cNvPr>
          <xdr:cNvGrpSpPr/>
        </xdr:nvGrpSpPr>
        <xdr:grpSpPr>
          <a:xfrm>
            <a:off x="1645920" y="66659760"/>
            <a:ext cx="1800000" cy="1090800"/>
            <a:chOff x="510540" y="66073020"/>
            <a:chExt cx="1800000" cy="1090800"/>
          </a:xfrm>
        </xdr:grpSpPr>
        <xdr:sp macro="" textlink="">
          <xdr:nvSpPr>
            <xdr:cNvPr id="109" name="Rektangel 108">
              <a:extLst>
                <a:ext uri="{FF2B5EF4-FFF2-40B4-BE49-F238E27FC236}">
                  <a16:creationId xmlns:a16="http://schemas.microsoft.com/office/drawing/2014/main" id="{89BF1B6B-F733-4D7C-B205-7BBA6BF4296C}"/>
                </a:ext>
              </a:extLst>
            </xdr:cNvPr>
            <xdr:cNvSpPr/>
          </xdr:nvSpPr>
          <xdr:spPr>
            <a:xfrm>
              <a:off x="510540" y="66073020"/>
              <a:ext cx="1798320" cy="1089660"/>
            </a:xfrm>
            <a:prstGeom prst="rect">
              <a:avLst/>
            </a:prstGeom>
            <a:solidFill>
              <a:schemeClr val="accent6">
                <a:lumMod val="60000"/>
                <a:lumOff val="40000"/>
              </a:schemeClr>
            </a:solidFill>
            <a:ln w="6350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a-DK" sz="1100"/>
            </a:p>
          </xdr:txBody>
        </xdr:sp>
        <xdr:cxnSp macro="">
          <xdr:nvCxnSpPr>
            <xdr:cNvPr id="111" name="Lige forbindelse 110">
              <a:extLst>
                <a:ext uri="{FF2B5EF4-FFF2-40B4-BE49-F238E27FC236}">
                  <a16:creationId xmlns:a16="http://schemas.microsoft.com/office/drawing/2014/main" id="{56EA77FD-6B23-43B3-887A-AAB00FD4EAC0}"/>
                </a:ext>
              </a:extLst>
            </xdr:cNvPr>
            <xdr:cNvCxnSpPr/>
          </xdr:nvCxnSpPr>
          <xdr:spPr>
            <a:xfrm flipV="1">
              <a:off x="510540" y="66423540"/>
              <a:ext cx="1800000" cy="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3" name="Lige forbindelse 112">
              <a:extLst>
                <a:ext uri="{FF2B5EF4-FFF2-40B4-BE49-F238E27FC236}">
                  <a16:creationId xmlns:a16="http://schemas.microsoft.com/office/drawing/2014/main" id="{CA40B73B-2E45-4839-8790-09A7D7ECA093}"/>
                </a:ext>
              </a:extLst>
            </xdr:cNvPr>
            <xdr:cNvCxnSpPr/>
          </xdr:nvCxnSpPr>
          <xdr:spPr>
            <a:xfrm>
              <a:off x="1737360" y="66073020"/>
              <a:ext cx="0" cy="109080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15" name="Tekstfelt 114">
            <a:extLst>
              <a:ext uri="{FF2B5EF4-FFF2-40B4-BE49-F238E27FC236}">
                <a16:creationId xmlns:a16="http://schemas.microsoft.com/office/drawing/2014/main" id="{5285ED52-B524-424E-9655-64419495205F}"/>
              </a:ext>
            </a:extLst>
          </xdr:cNvPr>
          <xdr:cNvSpPr txBox="1"/>
        </xdr:nvSpPr>
        <xdr:spPr>
          <a:xfrm>
            <a:off x="2948940" y="66408300"/>
            <a:ext cx="449580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7</a:t>
            </a:r>
            <a:endParaRPr lang="da-DK" sz="11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16" name="Tekstfelt 115">
            <a:extLst>
              <a:ext uri="{FF2B5EF4-FFF2-40B4-BE49-F238E27FC236}">
                <a16:creationId xmlns:a16="http://schemas.microsoft.com/office/drawing/2014/main" id="{4C9D7E1B-9D58-4FEA-9990-83F6AC36A299}"/>
              </a:ext>
            </a:extLst>
          </xdr:cNvPr>
          <xdr:cNvSpPr txBox="1"/>
        </xdr:nvSpPr>
        <xdr:spPr>
          <a:xfrm>
            <a:off x="3329940" y="67231260"/>
            <a:ext cx="449580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y</a:t>
            </a:r>
            <a:endParaRPr lang="da-DK" sz="11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17" name="Tekstfelt 116">
            <a:extLst>
              <a:ext uri="{FF2B5EF4-FFF2-40B4-BE49-F238E27FC236}">
                <a16:creationId xmlns:a16="http://schemas.microsoft.com/office/drawing/2014/main" id="{279CA23A-1E06-40AB-A46F-76A82BA59DCF}"/>
              </a:ext>
            </a:extLst>
          </xdr:cNvPr>
          <xdr:cNvSpPr txBox="1"/>
        </xdr:nvSpPr>
        <xdr:spPr>
          <a:xfrm>
            <a:off x="2103120" y="66393060"/>
            <a:ext cx="449580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x</a:t>
            </a:r>
            <a:endParaRPr lang="da-DK" sz="11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18" name="Tekstfelt 117">
            <a:extLst>
              <a:ext uri="{FF2B5EF4-FFF2-40B4-BE49-F238E27FC236}">
                <a16:creationId xmlns:a16="http://schemas.microsoft.com/office/drawing/2014/main" id="{40101554-C87A-4F05-9990-0D89D37A8EE6}"/>
              </a:ext>
            </a:extLst>
          </xdr:cNvPr>
          <xdr:cNvSpPr txBox="1"/>
        </xdr:nvSpPr>
        <xdr:spPr>
          <a:xfrm>
            <a:off x="3329940" y="66720720"/>
            <a:ext cx="449580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4</a:t>
            </a:r>
            <a:endParaRPr lang="da-DK" sz="11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30481</xdr:colOff>
      <xdr:row>379</xdr:row>
      <xdr:rowOff>152400</xdr:rowOff>
    </xdr:from>
    <xdr:to>
      <xdr:col>1</xdr:col>
      <xdr:colOff>1291591</xdr:colOff>
      <xdr:row>386</xdr:row>
      <xdr:rowOff>3057</xdr:rowOff>
    </xdr:to>
    <xdr:pic>
      <xdr:nvPicPr>
        <xdr:cNvPr id="120" name="Billede 119">
          <a:extLst>
            <a:ext uri="{FF2B5EF4-FFF2-40B4-BE49-F238E27FC236}">
              <a16:creationId xmlns:a16="http://schemas.microsoft.com/office/drawing/2014/main" id="{643F4694-3A8B-43F3-9C66-92F2DD15A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681" y="70157340"/>
          <a:ext cx="1242060" cy="1119387"/>
        </a:xfrm>
        <a:prstGeom prst="rect">
          <a:avLst/>
        </a:prstGeom>
      </xdr:spPr>
    </xdr:pic>
    <xdr:clientData/>
  </xdr:twoCellAnchor>
  <xdr:twoCellAnchor>
    <xdr:from>
      <xdr:col>0</xdr:col>
      <xdr:colOff>358140</xdr:colOff>
      <xdr:row>415</xdr:row>
      <xdr:rowOff>129540</xdr:rowOff>
    </xdr:from>
    <xdr:to>
      <xdr:col>1</xdr:col>
      <xdr:colOff>914400</xdr:colOff>
      <xdr:row>417</xdr:row>
      <xdr:rowOff>114300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kstfelt 18">
              <a:extLst>
                <a:ext uri="{FF2B5EF4-FFF2-40B4-BE49-F238E27FC236}">
                  <a16:creationId xmlns:a16="http://schemas.microsoft.com/office/drawing/2014/main" id="{A0BEE42B-09F4-4965-95E0-1A3839EC0A83}"/>
                </a:ext>
              </a:extLst>
            </xdr:cNvPr>
            <xdr:cNvSpPr txBox="1"/>
          </xdr:nvSpPr>
          <xdr:spPr>
            <a:xfrm>
              <a:off x="358140" y="76535280"/>
              <a:ext cx="1013460" cy="3505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ad>
                      <m:radPr>
                        <m:degHide m:val="on"/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da-DK" sz="1200" b="0" i="1">
                            <a:latin typeface="Cambria Math" panose="02040503050406030204" pitchFamily="18" charset="0"/>
                          </a:rPr>
                          <m:t>25</m:t>
                        </m:r>
                      </m:e>
                    </m:rad>
                    <m:r>
                      <a:rPr lang="da-DK" sz="1200" b="0" i="1">
                        <a:latin typeface="Cambria Math" panose="02040503050406030204" pitchFamily="18" charset="0"/>
                      </a:rPr>
                      <m:t>+</m:t>
                    </m:r>
                    <m:rad>
                      <m:radPr>
                        <m:degHide m:val="on"/>
                        <m:ctrlPr>
                          <a:rPr lang="da-DK" sz="12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da-DK" sz="1200" b="0" i="1">
                            <a:latin typeface="Cambria Math" panose="02040503050406030204" pitchFamily="18" charset="0"/>
                          </a:rPr>
                          <m:t>81</m:t>
                        </m:r>
                      </m:e>
                    </m:rad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19" name="Tekstfelt 18">
              <a:extLst>
                <a:ext uri="{FF2B5EF4-FFF2-40B4-BE49-F238E27FC236}">
                  <a16:creationId xmlns:a16="http://schemas.microsoft.com/office/drawing/2014/main" id="{A0BEE42B-09F4-4965-95E0-1A3839EC0A83}"/>
                </a:ext>
              </a:extLst>
            </xdr:cNvPr>
            <xdr:cNvSpPr txBox="1"/>
          </xdr:nvSpPr>
          <xdr:spPr>
            <a:xfrm>
              <a:off x="358140" y="76535280"/>
              <a:ext cx="1013460" cy="3505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i="0">
                  <a:latin typeface="Cambria Math" panose="02040503050406030204" pitchFamily="18" charset="0"/>
                </a:rPr>
                <a:t>√</a:t>
              </a:r>
              <a:r>
                <a:rPr lang="da-DK" sz="1200" b="0" i="0">
                  <a:latin typeface="Cambria Math" panose="02040503050406030204" pitchFamily="18" charset="0"/>
                </a:rPr>
                <a:t>25+√81</a:t>
              </a:r>
              <a:endParaRPr lang="da-DK" sz="1100"/>
            </a:p>
          </xdr:txBody>
        </xdr:sp>
      </mc:Fallback>
    </mc:AlternateContent>
    <xdr:clientData/>
  </xdr:twoCellAnchor>
  <xdr:twoCellAnchor>
    <xdr:from>
      <xdr:col>0</xdr:col>
      <xdr:colOff>7620</xdr:colOff>
      <xdr:row>417</xdr:row>
      <xdr:rowOff>60960</xdr:rowOff>
    </xdr:from>
    <xdr:to>
      <xdr:col>1</xdr:col>
      <xdr:colOff>1173480</xdr:colOff>
      <xdr:row>420</xdr:row>
      <xdr:rowOff>30480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0" name="Tekstfelt 109">
              <a:extLst>
                <a:ext uri="{FF2B5EF4-FFF2-40B4-BE49-F238E27FC236}">
                  <a16:creationId xmlns:a16="http://schemas.microsoft.com/office/drawing/2014/main" id="{9CC316BF-06A2-4C02-85F3-6681E77B8826}"/>
                </a:ext>
              </a:extLst>
            </xdr:cNvPr>
            <xdr:cNvSpPr txBox="1"/>
          </xdr:nvSpPr>
          <xdr:spPr>
            <a:xfrm>
              <a:off x="7620" y="76862940"/>
              <a:ext cx="1623060" cy="5181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a-DK" sz="1200" b="0" i="1">
                            <a:latin typeface="Cambria Math" panose="02040503050406030204" pitchFamily="18" charset="0"/>
                          </a:rPr>
                          <m:t>2</m:t>
                        </m:r>
                      </m:num>
                      <m:den>
                        <m:r>
                          <a:rPr lang="da-DK" sz="1200" b="0" i="1">
                            <a:latin typeface="Cambria Math" panose="02040503050406030204" pitchFamily="18" charset="0"/>
                          </a:rPr>
                          <m:t>5</m:t>
                        </m:r>
                      </m:den>
                    </m:f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110" name="Tekstfelt 109">
              <a:extLst>
                <a:ext uri="{FF2B5EF4-FFF2-40B4-BE49-F238E27FC236}">
                  <a16:creationId xmlns:a16="http://schemas.microsoft.com/office/drawing/2014/main" id="{9CC316BF-06A2-4C02-85F3-6681E77B8826}"/>
                </a:ext>
              </a:extLst>
            </xdr:cNvPr>
            <xdr:cNvSpPr txBox="1"/>
          </xdr:nvSpPr>
          <xdr:spPr>
            <a:xfrm>
              <a:off x="7620" y="76862940"/>
              <a:ext cx="1623060" cy="5181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:r>
                <a:rPr lang="da-DK" sz="1200" b="0" i="0">
                  <a:latin typeface="Cambria Math" panose="02040503050406030204" pitchFamily="18" charset="0"/>
                </a:rPr>
                <a:t>2/5</a:t>
              </a:r>
              <a:endParaRPr lang="da-DK" sz="1100"/>
            </a:p>
          </xdr:txBody>
        </xdr:sp>
      </mc:Fallback>
    </mc:AlternateContent>
    <xdr:clientData/>
  </xdr:twoCellAnchor>
  <xdr:twoCellAnchor>
    <xdr:from>
      <xdr:col>1</xdr:col>
      <xdr:colOff>43815</xdr:colOff>
      <xdr:row>393</xdr:row>
      <xdr:rowOff>152400</xdr:rowOff>
    </xdr:from>
    <xdr:to>
      <xdr:col>8</xdr:col>
      <xdr:colOff>781050</xdr:colOff>
      <xdr:row>398</xdr:row>
      <xdr:rowOff>152400</xdr:rowOff>
    </xdr:to>
    <xdr:grpSp>
      <xdr:nvGrpSpPr>
        <xdr:cNvPr id="147" name="Gruppe 146">
          <a:extLst>
            <a:ext uri="{FF2B5EF4-FFF2-40B4-BE49-F238E27FC236}">
              <a16:creationId xmlns:a16="http://schemas.microsoft.com/office/drawing/2014/main" id="{EBA8040C-C550-4D58-AF0A-FD58177F3972}"/>
            </a:ext>
          </a:extLst>
        </xdr:cNvPr>
        <xdr:cNvGrpSpPr/>
      </xdr:nvGrpSpPr>
      <xdr:grpSpPr>
        <a:xfrm>
          <a:off x="501015" y="72725280"/>
          <a:ext cx="6071235" cy="914400"/>
          <a:chOff x="493395" y="75636120"/>
          <a:chExt cx="5918835" cy="952500"/>
        </a:xfrm>
      </xdr:grpSpPr>
      <xdr:sp macro="" textlink="">
        <xdr:nvSpPr>
          <xdr:cNvPr id="146" name="Rektangel 145">
            <a:extLst>
              <a:ext uri="{FF2B5EF4-FFF2-40B4-BE49-F238E27FC236}">
                <a16:creationId xmlns:a16="http://schemas.microsoft.com/office/drawing/2014/main" id="{FF20A8CD-DB01-4EC8-B173-7C0AC4967B5C}"/>
              </a:ext>
            </a:extLst>
          </xdr:cNvPr>
          <xdr:cNvSpPr/>
        </xdr:nvSpPr>
        <xdr:spPr>
          <a:xfrm>
            <a:off x="493395" y="75636120"/>
            <a:ext cx="5918835" cy="952500"/>
          </a:xfrm>
          <a:prstGeom prst="rect">
            <a:avLst/>
          </a:prstGeom>
          <a:solidFill>
            <a:schemeClr val="bg1">
              <a:lumMod val="85000"/>
            </a:schemeClr>
          </a:solidFill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a-DK" sz="1100"/>
          </a:p>
        </xdr:txBody>
      </xdr:sp>
      <xdr:pic>
        <xdr:nvPicPr>
          <xdr:cNvPr id="127" name="Billede 126">
            <a:extLst>
              <a:ext uri="{FF2B5EF4-FFF2-40B4-BE49-F238E27FC236}">
                <a16:creationId xmlns:a16="http://schemas.microsoft.com/office/drawing/2014/main" id="{9B06B38E-1874-4F28-A19E-C6483C2CFD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21971" y="75662791"/>
            <a:ext cx="607695" cy="876503"/>
          </a:xfrm>
          <a:prstGeom prst="rect">
            <a:avLst/>
          </a:prstGeom>
        </xdr:spPr>
      </xdr:pic>
      <xdr:pic>
        <xdr:nvPicPr>
          <xdr:cNvPr id="129" name="Billede 128">
            <a:extLst>
              <a:ext uri="{FF2B5EF4-FFF2-40B4-BE49-F238E27FC236}">
                <a16:creationId xmlns:a16="http://schemas.microsoft.com/office/drawing/2014/main" id="{67BF303A-2B6E-49EE-A539-02EFD7CA5F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8456" y="75678030"/>
            <a:ext cx="577215" cy="875768"/>
          </a:xfrm>
          <a:prstGeom prst="rect">
            <a:avLst/>
          </a:prstGeom>
        </xdr:spPr>
      </xdr:pic>
      <xdr:pic>
        <xdr:nvPicPr>
          <xdr:cNvPr id="131" name="Billede 130">
            <a:extLst>
              <a:ext uri="{FF2B5EF4-FFF2-40B4-BE49-F238E27FC236}">
                <a16:creationId xmlns:a16="http://schemas.microsoft.com/office/drawing/2014/main" id="{23DB32E4-F031-4A49-A305-A2C4474112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70986" y="75708511"/>
            <a:ext cx="563880" cy="838871"/>
          </a:xfrm>
          <a:prstGeom prst="rect">
            <a:avLst/>
          </a:prstGeom>
        </xdr:spPr>
      </xdr:pic>
      <xdr:pic>
        <xdr:nvPicPr>
          <xdr:cNvPr id="133" name="Billede 132">
            <a:extLst>
              <a:ext uri="{FF2B5EF4-FFF2-40B4-BE49-F238E27FC236}">
                <a16:creationId xmlns:a16="http://schemas.microsoft.com/office/drawing/2014/main" id="{B5BA489B-42BE-46C5-A085-E37127668D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32960" y="75716131"/>
            <a:ext cx="574676" cy="838199"/>
          </a:xfrm>
          <a:prstGeom prst="rect">
            <a:avLst/>
          </a:prstGeom>
        </xdr:spPr>
      </xdr:pic>
      <xdr:pic>
        <xdr:nvPicPr>
          <xdr:cNvPr id="135" name="Billede 134">
            <a:extLst>
              <a:ext uri="{FF2B5EF4-FFF2-40B4-BE49-F238E27FC236}">
                <a16:creationId xmlns:a16="http://schemas.microsoft.com/office/drawing/2014/main" id="{E468B846-C80B-43CA-8F43-8BD5ACD422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2590" y="75678031"/>
            <a:ext cx="592455" cy="874394"/>
          </a:xfrm>
          <a:prstGeom prst="rect">
            <a:avLst/>
          </a:prstGeom>
        </xdr:spPr>
      </xdr:pic>
      <xdr:pic>
        <xdr:nvPicPr>
          <xdr:cNvPr id="137" name="Billede 136">
            <a:extLst>
              <a:ext uri="{FF2B5EF4-FFF2-40B4-BE49-F238E27FC236}">
                <a16:creationId xmlns:a16="http://schemas.microsoft.com/office/drawing/2014/main" id="{618808DD-FA1C-405E-8588-5E01683E96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9665" y="75678031"/>
            <a:ext cx="565785" cy="868679"/>
          </a:xfrm>
          <a:prstGeom prst="rect">
            <a:avLst/>
          </a:prstGeom>
        </xdr:spPr>
      </xdr:pic>
      <xdr:pic>
        <xdr:nvPicPr>
          <xdr:cNvPr id="139" name="Billede 138">
            <a:extLst>
              <a:ext uri="{FF2B5EF4-FFF2-40B4-BE49-F238E27FC236}">
                <a16:creationId xmlns:a16="http://schemas.microsoft.com/office/drawing/2014/main" id="{322F01F8-9F58-4712-AAB9-121C4CF650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229225" y="75716130"/>
            <a:ext cx="576702" cy="838200"/>
          </a:xfrm>
          <a:prstGeom prst="rect">
            <a:avLst/>
          </a:prstGeom>
        </xdr:spPr>
      </xdr:pic>
      <xdr:pic>
        <xdr:nvPicPr>
          <xdr:cNvPr id="141" name="Billede 140">
            <a:extLst>
              <a:ext uri="{FF2B5EF4-FFF2-40B4-BE49-F238E27FC236}">
                <a16:creationId xmlns:a16="http://schemas.microsoft.com/office/drawing/2014/main" id="{F3FD320F-7DA9-404B-BFE9-704BF91BF4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1385" y="75708510"/>
            <a:ext cx="603884" cy="843027"/>
          </a:xfrm>
          <a:prstGeom prst="rect">
            <a:avLst/>
          </a:prstGeom>
        </xdr:spPr>
      </xdr:pic>
      <xdr:pic>
        <xdr:nvPicPr>
          <xdr:cNvPr id="143" name="Billede 142">
            <a:extLst>
              <a:ext uri="{FF2B5EF4-FFF2-40B4-BE49-F238E27FC236}">
                <a16:creationId xmlns:a16="http://schemas.microsoft.com/office/drawing/2014/main" id="{22DC93D4-6B3F-4D4F-A617-6B82CE4926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8381" y="75708511"/>
            <a:ext cx="597238" cy="838200"/>
          </a:xfrm>
          <a:prstGeom prst="rect">
            <a:avLst/>
          </a:prstGeom>
        </xdr:spPr>
      </xdr:pic>
      <xdr:pic>
        <xdr:nvPicPr>
          <xdr:cNvPr id="145" name="Billede 144">
            <a:extLst>
              <a:ext uri="{FF2B5EF4-FFF2-40B4-BE49-F238E27FC236}">
                <a16:creationId xmlns:a16="http://schemas.microsoft.com/office/drawing/2014/main" id="{6683618C-3CD0-4048-8634-0A5277FDD2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15966" y="75714227"/>
            <a:ext cx="565784" cy="85766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26670</xdr:colOff>
      <xdr:row>437</xdr:row>
      <xdr:rowOff>26672</xdr:rowOff>
    </xdr:from>
    <xdr:to>
      <xdr:col>2</xdr:col>
      <xdr:colOff>266700</xdr:colOff>
      <xdr:row>446</xdr:row>
      <xdr:rowOff>179212</xdr:rowOff>
    </xdr:to>
    <xdr:grpSp>
      <xdr:nvGrpSpPr>
        <xdr:cNvPr id="122" name="Gruppe 121">
          <a:extLst>
            <a:ext uri="{FF2B5EF4-FFF2-40B4-BE49-F238E27FC236}">
              <a16:creationId xmlns:a16="http://schemas.microsoft.com/office/drawing/2014/main" id="{3B5FAC22-C0DB-4F23-ACFE-DF3E2A85D1AF}"/>
            </a:ext>
          </a:extLst>
        </xdr:cNvPr>
        <xdr:cNvGrpSpPr/>
      </xdr:nvGrpSpPr>
      <xdr:grpSpPr>
        <a:xfrm>
          <a:off x="483870" y="80707232"/>
          <a:ext cx="4050030" cy="1798460"/>
          <a:chOff x="476250" y="83953352"/>
          <a:chExt cx="3943350" cy="1867040"/>
        </a:xfrm>
      </xdr:grpSpPr>
      <xdr:pic>
        <xdr:nvPicPr>
          <xdr:cNvPr id="112" name="Billede 111">
            <a:extLst>
              <a:ext uri="{FF2B5EF4-FFF2-40B4-BE49-F238E27FC236}">
                <a16:creationId xmlns:a16="http://schemas.microsoft.com/office/drawing/2014/main" id="{B838D7BA-21EC-4D52-9CDE-3505E7C1AC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476250" y="83953352"/>
            <a:ext cx="3943350" cy="1867040"/>
          </a:xfrm>
          <a:prstGeom prst="rect">
            <a:avLst/>
          </a:prstGeom>
        </xdr:spPr>
      </xdr:pic>
      <xdr:sp macro="" textlink="">
        <xdr:nvSpPr>
          <xdr:cNvPr id="121" name="Tekstfelt 120">
            <a:extLst>
              <a:ext uri="{FF2B5EF4-FFF2-40B4-BE49-F238E27FC236}">
                <a16:creationId xmlns:a16="http://schemas.microsoft.com/office/drawing/2014/main" id="{34C0EEF0-5036-4820-8BC6-E0484B74C280}"/>
              </a:ext>
            </a:extLst>
          </xdr:cNvPr>
          <xdr:cNvSpPr txBox="1"/>
        </xdr:nvSpPr>
        <xdr:spPr>
          <a:xfrm>
            <a:off x="864870" y="84448650"/>
            <a:ext cx="489585" cy="3409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</a:t>
            </a:r>
          </a:p>
        </xdr:txBody>
      </xdr:sp>
      <xdr:sp macro="" textlink="">
        <xdr:nvSpPr>
          <xdr:cNvPr id="134" name="Tekstfelt 133">
            <a:extLst>
              <a:ext uri="{FF2B5EF4-FFF2-40B4-BE49-F238E27FC236}">
                <a16:creationId xmlns:a16="http://schemas.microsoft.com/office/drawing/2014/main" id="{CDB09785-64E8-4227-A9A7-3CBE4159D864}"/>
              </a:ext>
            </a:extLst>
          </xdr:cNvPr>
          <xdr:cNvSpPr txBox="1"/>
        </xdr:nvSpPr>
        <xdr:spPr>
          <a:xfrm>
            <a:off x="3345180" y="84639150"/>
            <a:ext cx="491490" cy="3409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</a:t>
            </a:r>
          </a:p>
        </xdr:txBody>
      </xdr:sp>
      <xdr:sp macro="" textlink="">
        <xdr:nvSpPr>
          <xdr:cNvPr id="136" name="Tekstfelt 135">
            <a:extLst>
              <a:ext uri="{FF2B5EF4-FFF2-40B4-BE49-F238E27FC236}">
                <a16:creationId xmlns:a16="http://schemas.microsoft.com/office/drawing/2014/main" id="{3D1ACE8C-473E-476E-AAAF-BB2111C12ED8}"/>
              </a:ext>
            </a:extLst>
          </xdr:cNvPr>
          <xdr:cNvSpPr txBox="1"/>
        </xdr:nvSpPr>
        <xdr:spPr>
          <a:xfrm>
            <a:off x="2228850" y="85222080"/>
            <a:ext cx="489585" cy="3409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</a:t>
            </a:r>
          </a:p>
        </xdr:txBody>
      </xdr:sp>
      <xdr:sp macro="" textlink="">
        <xdr:nvSpPr>
          <xdr:cNvPr id="138" name="Tekstfelt 137">
            <a:extLst>
              <a:ext uri="{FF2B5EF4-FFF2-40B4-BE49-F238E27FC236}">
                <a16:creationId xmlns:a16="http://schemas.microsoft.com/office/drawing/2014/main" id="{94AE2E43-0492-4276-B68F-E57FDA8298E4}"/>
              </a:ext>
            </a:extLst>
          </xdr:cNvPr>
          <xdr:cNvSpPr txBox="1"/>
        </xdr:nvSpPr>
        <xdr:spPr>
          <a:xfrm>
            <a:off x="2000250" y="84351495"/>
            <a:ext cx="489585" cy="3409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</a:t>
            </a:r>
          </a:p>
        </xdr:txBody>
      </xdr:sp>
      <xdr:sp macro="" textlink="">
        <xdr:nvSpPr>
          <xdr:cNvPr id="140" name="Tekstfelt 139">
            <a:extLst>
              <a:ext uri="{FF2B5EF4-FFF2-40B4-BE49-F238E27FC236}">
                <a16:creationId xmlns:a16="http://schemas.microsoft.com/office/drawing/2014/main" id="{FC144FE3-B5BF-4854-915D-7DE2FFD50F99}"/>
              </a:ext>
            </a:extLst>
          </xdr:cNvPr>
          <xdr:cNvSpPr txBox="1"/>
        </xdr:nvSpPr>
        <xdr:spPr>
          <a:xfrm>
            <a:off x="1059180" y="85265895"/>
            <a:ext cx="491490" cy="3409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</a:t>
            </a:r>
          </a:p>
        </xdr:txBody>
      </xdr:sp>
    </xdr:grpSp>
    <xdr:clientData/>
  </xdr:twoCellAnchor>
  <xdr:twoCellAnchor editAs="oneCell">
    <xdr:from>
      <xdr:col>1</xdr:col>
      <xdr:colOff>1640205</xdr:colOff>
      <xdr:row>463</xdr:row>
      <xdr:rowOff>110490</xdr:rowOff>
    </xdr:from>
    <xdr:to>
      <xdr:col>1</xdr:col>
      <xdr:colOff>3012205</xdr:colOff>
      <xdr:row>467</xdr:row>
      <xdr:rowOff>179070</xdr:rowOff>
    </xdr:to>
    <xdr:pic>
      <xdr:nvPicPr>
        <xdr:cNvPr id="123" name="Billede 122">
          <a:extLst>
            <a:ext uri="{FF2B5EF4-FFF2-40B4-BE49-F238E27FC236}">
              <a16:creationId xmlns:a16="http://schemas.microsoft.com/office/drawing/2014/main" id="{A98928DB-1358-468F-B948-A317365D4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89785" y="88990170"/>
          <a:ext cx="1372000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463</xdr:row>
      <xdr:rowOff>91440</xdr:rowOff>
    </xdr:from>
    <xdr:to>
      <xdr:col>1</xdr:col>
      <xdr:colOff>1520190</xdr:colOff>
      <xdr:row>468</xdr:row>
      <xdr:rowOff>4673</xdr:rowOff>
    </xdr:to>
    <xdr:pic>
      <xdr:nvPicPr>
        <xdr:cNvPr id="124" name="Billede 123">
          <a:extLst>
            <a:ext uri="{FF2B5EF4-FFF2-40B4-BE49-F238E27FC236}">
              <a16:creationId xmlns:a16="http://schemas.microsoft.com/office/drawing/2014/main" id="{D6298AB2-1977-42A6-9F61-DE00F57C7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44830" y="88971120"/>
          <a:ext cx="1411605" cy="865733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485</xdr:row>
      <xdr:rowOff>89535</xdr:rowOff>
    </xdr:from>
    <xdr:to>
      <xdr:col>1</xdr:col>
      <xdr:colOff>499110</xdr:colOff>
      <xdr:row>488</xdr:row>
      <xdr:rowOff>51435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2" name="Tekstfelt 141">
              <a:extLst>
                <a:ext uri="{FF2B5EF4-FFF2-40B4-BE49-F238E27FC236}">
                  <a16:creationId xmlns:a16="http://schemas.microsoft.com/office/drawing/2014/main" id="{339E3CFC-6E34-43DB-90BA-F8B355F860A8}"/>
                </a:ext>
              </a:extLst>
            </xdr:cNvPr>
            <xdr:cNvSpPr txBox="1"/>
          </xdr:nvSpPr>
          <xdr:spPr>
            <a:xfrm>
              <a:off x="142875" y="93160215"/>
              <a:ext cx="805815" cy="5334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3</m:t>
                        </m:r>
                      </m:den>
                    </m:f>
                  </m:oMath>
                </m:oMathPara>
              </a14:m>
              <a:endParaRPr lang="da-DK" sz="1100" i="0"/>
            </a:p>
          </xdr:txBody>
        </xdr:sp>
      </mc:Choice>
      <mc:Fallback xmlns="">
        <xdr:sp macro="" textlink="">
          <xdr:nvSpPr>
            <xdr:cNvPr id="142" name="Tekstfelt 141">
              <a:extLst>
                <a:ext uri="{FF2B5EF4-FFF2-40B4-BE49-F238E27FC236}">
                  <a16:creationId xmlns:a16="http://schemas.microsoft.com/office/drawing/2014/main" id="{339E3CFC-6E34-43DB-90BA-F8B355F860A8}"/>
                </a:ext>
              </a:extLst>
            </xdr:cNvPr>
            <xdr:cNvSpPr txBox="1"/>
          </xdr:nvSpPr>
          <xdr:spPr>
            <a:xfrm>
              <a:off x="142875" y="93160215"/>
              <a:ext cx="805815" cy="5334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:r>
                <a:rPr lang="da-DK" sz="1200" b="0" i="0">
                  <a:latin typeface="Cambria Math" panose="02040503050406030204" pitchFamily="18" charset="0"/>
                </a:rPr>
                <a:t>x/3</a:t>
              </a:r>
              <a:endParaRPr lang="da-DK" sz="1100" i="0"/>
            </a:p>
          </xdr:txBody>
        </xdr:sp>
      </mc:Fallback>
    </mc:AlternateContent>
    <xdr:clientData/>
  </xdr:twoCellAnchor>
  <xdr:twoCellAnchor editAs="oneCell">
    <xdr:from>
      <xdr:col>1</xdr:col>
      <xdr:colOff>43814</xdr:colOff>
      <xdr:row>489</xdr:row>
      <xdr:rowOff>0</xdr:rowOff>
    </xdr:from>
    <xdr:to>
      <xdr:col>1</xdr:col>
      <xdr:colOff>2815589</xdr:colOff>
      <xdr:row>499</xdr:row>
      <xdr:rowOff>35089</xdr:rowOff>
    </xdr:to>
    <xdr:pic>
      <xdr:nvPicPr>
        <xdr:cNvPr id="125" name="Billede 124">
          <a:extLst>
            <a:ext uri="{FF2B5EF4-FFF2-40B4-BE49-F238E27FC236}">
              <a16:creationId xmlns:a16="http://schemas.microsoft.com/office/drawing/2014/main" id="{3B2B6FA8-E7D9-4A3A-9F5A-35CFBF84F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93394" y="93832680"/>
          <a:ext cx="2752725" cy="1932469"/>
        </a:xfrm>
        <a:prstGeom prst="rect">
          <a:avLst/>
        </a:prstGeom>
      </xdr:spPr>
    </xdr:pic>
    <xdr:clientData/>
  </xdr:twoCellAnchor>
  <xdr:twoCellAnchor>
    <xdr:from>
      <xdr:col>1</xdr:col>
      <xdr:colOff>34290</xdr:colOff>
      <xdr:row>505</xdr:row>
      <xdr:rowOff>3810</xdr:rowOff>
    </xdr:from>
    <xdr:to>
      <xdr:col>8</xdr:col>
      <xdr:colOff>643890</xdr:colOff>
      <xdr:row>512</xdr:row>
      <xdr:rowOff>34290</xdr:rowOff>
    </xdr:to>
    <xdr:grpSp>
      <xdr:nvGrpSpPr>
        <xdr:cNvPr id="153" name="Gruppe 152">
          <a:extLst>
            <a:ext uri="{FF2B5EF4-FFF2-40B4-BE49-F238E27FC236}">
              <a16:creationId xmlns:a16="http://schemas.microsoft.com/office/drawing/2014/main" id="{997CDA99-9CC2-4C62-A182-55FD5DAA272E}"/>
            </a:ext>
          </a:extLst>
        </xdr:cNvPr>
        <xdr:cNvGrpSpPr/>
      </xdr:nvGrpSpPr>
      <xdr:grpSpPr>
        <a:xfrm>
          <a:off x="491490" y="93120210"/>
          <a:ext cx="5943600" cy="1310640"/>
          <a:chOff x="483870" y="96884490"/>
          <a:chExt cx="5791200" cy="1363980"/>
        </a:xfrm>
      </xdr:grpSpPr>
      <xdr:grpSp>
        <xdr:nvGrpSpPr>
          <xdr:cNvPr id="151" name="Gruppe 150">
            <a:extLst>
              <a:ext uri="{FF2B5EF4-FFF2-40B4-BE49-F238E27FC236}">
                <a16:creationId xmlns:a16="http://schemas.microsoft.com/office/drawing/2014/main" id="{D8BC47E1-9949-4E92-B523-3474109654BD}"/>
              </a:ext>
            </a:extLst>
          </xdr:cNvPr>
          <xdr:cNvGrpSpPr/>
        </xdr:nvGrpSpPr>
        <xdr:grpSpPr>
          <a:xfrm>
            <a:off x="483870" y="96884490"/>
            <a:ext cx="5791200" cy="1363980"/>
            <a:chOff x="483870" y="96884490"/>
            <a:chExt cx="5791200" cy="1363980"/>
          </a:xfrm>
        </xdr:grpSpPr>
        <xdr:grpSp>
          <xdr:nvGrpSpPr>
            <xdr:cNvPr id="149" name="Gruppe 148">
              <a:extLst>
                <a:ext uri="{FF2B5EF4-FFF2-40B4-BE49-F238E27FC236}">
                  <a16:creationId xmlns:a16="http://schemas.microsoft.com/office/drawing/2014/main" id="{9D7A2698-61FA-4E2C-8409-53AA408FB5E3}"/>
                </a:ext>
              </a:extLst>
            </xdr:cNvPr>
            <xdr:cNvGrpSpPr/>
          </xdr:nvGrpSpPr>
          <xdr:grpSpPr>
            <a:xfrm>
              <a:off x="483870" y="96884490"/>
              <a:ext cx="5791200" cy="1333500"/>
              <a:chOff x="483870" y="96884490"/>
              <a:chExt cx="5791200" cy="1333500"/>
            </a:xfrm>
          </xdr:grpSpPr>
          <xdr:grpSp>
            <xdr:nvGrpSpPr>
              <xdr:cNvPr id="144" name="Gruppe 143">
                <a:extLst>
                  <a:ext uri="{FF2B5EF4-FFF2-40B4-BE49-F238E27FC236}">
                    <a16:creationId xmlns:a16="http://schemas.microsoft.com/office/drawing/2014/main" id="{363012B8-00F3-423E-A5EE-F3F87CA1D754}"/>
                  </a:ext>
                </a:extLst>
              </xdr:cNvPr>
              <xdr:cNvGrpSpPr/>
            </xdr:nvGrpSpPr>
            <xdr:grpSpPr>
              <a:xfrm>
                <a:off x="483870" y="96884490"/>
                <a:ext cx="5791200" cy="1333500"/>
                <a:chOff x="481965" y="96884490"/>
                <a:chExt cx="5793105" cy="1335405"/>
              </a:xfrm>
            </xdr:grpSpPr>
            <mc:AlternateContent xmlns:mc="http://schemas.openxmlformats.org/markup-compatibility/2006" xmlns:a14="http://schemas.microsoft.com/office/drawing/2010/main">
              <mc:Choice Requires="a14">
                <xdr:sp macro="" textlink="">
                  <xdr:nvSpPr>
                    <xdr:cNvPr id="126" name="Tekstfelt 125">
                      <a:extLst>
                        <a:ext uri="{FF2B5EF4-FFF2-40B4-BE49-F238E27FC236}">
                          <a16:creationId xmlns:a16="http://schemas.microsoft.com/office/drawing/2014/main" id="{1B87BD90-EA53-41F1-B264-89A2697BEADF}"/>
                        </a:ext>
                      </a:extLst>
                    </xdr:cNvPr>
                    <xdr:cNvSpPr txBox="1"/>
                  </xdr:nvSpPr>
                  <xdr:spPr>
                    <a:xfrm>
                      <a:off x="481965" y="96884490"/>
                      <a:ext cx="5793105" cy="1335405"/>
                    </a:xfrm>
                    <a:prstGeom prst="rect">
                      <a:avLst/>
                    </a:prstGeom>
                    <a:solidFill>
                      <a:schemeClr val="accent6">
                        <a:lumMod val="20000"/>
                        <a:lumOff val="80000"/>
                      </a:schemeClr>
                    </a:solidFill>
                    <a:ln w="6350" cmpd="sng">
                      <a:solidFill>
                        <a:schemeClr val="tx1"/>
                      </a:solidFill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lang="da-DK" sz="1100" u="sng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Trapez:</a:t>
                      </a:r>
                    </a:p>
                    <a:p>
                      <a:r>
                        <a:rPr lang="da-DK" sz="11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Areal = </a:t>
                      </a:r>
                      <a14:m>
                        <m:oMath xmlns:m="http://schemas.openxmlformats.org/officeDocument/2006/math">
                          <m:f>
                            <m:fPr>
                              <m:ctrlPr>
                                <a:rPr lang="da-DK" sz="14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m:rPr>
                                  <m:sty m:val="p"/>
                                </m:rPr>
                                <a:rPr lang="da-DK" sz="1400" b="0" i="0">
                                  <a:latin typeface="Cambria Math" panose="02040503050406030204" pitchFamily="18" charset="0"/>
                                </a:rPr>
                                <m:t>h</m:t>
                              </m:r>
                              <m:r>
                                <a:rPr lang="da-DK" sz="1400" b="0" i="0">
                                  <a:latin typeface="Cambria Math" panose="02040503050406030204" pitchFamily="18" charset="0"/>
                                </a:rPr>
                                <m:t> ∙ (</m:t>
                              </m:r>
                              <m:r>
                                <m:rPr>
                                  <m:sty m:val="p"/>
                                </m:rPr>
                                <a:rPr lang="da-DK" sz="1400" b="0" i="0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a</m:t>
                              </m:r>
                              <m:r>
                                <a:rPr lang="da-DK" sz="1400" b="0" i="0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 + </m:t>
                              </m:r>
                              <m:r>
                                <m:rPr>
                                  <m:sty m:val="p"/>
                                </m:rPr>
                                <a:rPr lang="da-DK" sz="1400" b="0" i="0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b</m:t>
                              </m:r>
                              <m:r>
                                <a:rPr lang="da-DK" sz="1400" b="0" i="0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)</m:t>
                              </m:r>
                            </m:num>
                            <m:den>
                              <m:r>
                                <a:rPr lang="da-DK" sz="1400" b="0" i="0">
                                  <a:latin typeface="Cambria Math" panose="02040503050406030204" pitchFamily="18" charset="0"/>
                                </a:rPr>
                                <m:t>2</m:t>
                              </m:r>
                            </m:den>
                          </m:f>
                        </m:oMath>
                      </a14:m>
                      <a:endParaRPr lang="da-DK" sz="1100" i="0">
                        <a:latin typeface="Arial" panose="020B0604020202020204" pitchFamily="34" charset="0"/>
                        <a:cs typeface="Arial" panose="020B0604020202020204" pitchFamily="34" charset="0"/>
                      </a:endParaRPr>
                    </a:p>
                    <a:p>
                      <a:endParaRPr lang="da-DK" sz="1100" i="0">
                        <a:latin typeface="Arial" panose="020B0604020202020204" pitchFamily="34" charset="0"/>
                        <a:cs typeface="Arial" panose="020B0604020202020204" pitchFamily="34" charset="0"/>
                      </a:endParaRPr>
                    </a:p>
                    <a:p>
                      <a:r>
                        <a:rPr lang="da-DK" sz="11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h er højden i trapezet</a:t>
                      </a:r>
                    </a:p>
                    <a:p>
                      <a:endParaRPr lang="da-DK" sz="1100">
                        <a:latin typeface="Arial" panose="020B0604020202020204" pitchFamily="34" charset="0"/>
                        <a:cs typeface="Arial" panose="020B0604020202020204" pitchFamily="34" charset="0"/>
                      </a:endParaRPr>
                    </a:p>
                    <a:p>
                      <a:r>
                        <a:rPr lang="da-DK" sz="11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a og b er længden af trapezets parallelle sider</a:t>
                      </a:r>
                    </a:p>
                  </xdr:txBody>
                </xdr:sp>
              </mc:Choice>
              <mc:Fallback xmlns="">
                <xdr:sp macro="" textlink="">
                  <xdr:nvSpPr>
                    <xdr:cNvPr id="126" name="Tekstfelt 125">
                      <a:extLst>
                        <a:ext uri="{FF2B5EF4-FFF2-40B4-BE49-F238E27FC236}">
                          <a16:creationId xmlns:a16="http://schemas.microsoft.com/office/drawing/2014/main" id="{1B87BD90-EA53-41F1-B264-89A2697BEADF}"/>
                        </a:ext>
                      </a:extLst>
                    </xdr:cNvPr>
                    <xdr:cNvSpPr txBox="1"/>
                  </xdr:nvSpPr>
                  <xdr:spPr>
                    <a:xfrm>
                      <a:off x="481965" y="96884490"/>
                      <a:ext cx="5793105" cy="1335405"/>
                    </a:xfrm>
                    <a:prstGeom prst="rect">
                      <a:avLst/>
                    </a:prstGeom>
                    <a:solidFill>
                      <a:schemeClr val="accent6">
                        <a:lumMod val="20000"/>
                        <a:lumOff val="80000"/>
                      </a:schemeClr>
                    </a:solidFill>
                    <a:ln w="6350" cmpd="sng">
                      <a:solidFill>
                        <a:schemeClr val="tx1"/>
                      </a:solidFill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lang="da-DK" sz="1100" u="sng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Trapez:</a:t>
                      </a:r>
                    </a:p>
                    <a:p>
                      <a:r>
                        <a:rPr lang="da-DK" sz="11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Areal = </a:t>
                      </a:r>
                      <a:r>
                        <a:rPr lang="da-DK" sz="1400" i="0">
                          <a:latin typeface="Cambria Math" panose="02040503050406030204" pitchFamily="18" charset="0"/>
                        </a:rPr>
                        <a:t>(</a:t>
                      </a:r>
                      <a:r>
                        <a:rPr lang="da-DK" sz="1400" b="0" i="0">
                          <a:latin typeface="Cambria Math" panose="02040503050406030204" pitchFamily="18" charset="0"/>
                        </a:rPr>
                        <a:t>h </a:t>
                      </a:r>
                      <a:r>
                        <a:rPr lang="da-DK" sz="1400" b="0" i="0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a:t>∙ (a + b))/</a:t>
                      </a:r>
                      <a:r>
                        <a:rPr lang="da-DK" sz="1400" b="0" i="0">
                          <a:latin typeface="Cambria Math" panose="02040503050406030204" pitchFamily="18" charset="0"/>
                        </a:rPr>
                        <a:t>2</a:t>
                      </a:r>
                      <a:endParaRPr lang="da-DK" sz="1100" i="0">
                        <a:latin typeface="Arial" panose="020B0604020202020204" pitchFamily="34" charset="0"/>
                        <a:cs typeface="Arial" panose="020B0604020202020204" pitchFamily="34" charset="0"/>
                      </a:endParaRPr>
                    </a:p>
                    <a:p>
                      <a:endParaRPr lang="da-DK" sz="1100" i="0">
                        <a:latin typeface="Arial" panose="020B0604020202020204" pitchFamily="34" charset="0"/>
                        <a:cs typeface="Arial" panose="020B0604020202020204" pitchFamily="34" charset="0"/>
                      </a:endParaRPr>
                    </a:p>
                    <a:p>
                      <a:r>
                        <a:rPr lang="da-DK" sz="11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h er højden i trapezet</a:t>
                      </a:r>
                    </a:p>
                    <a:p>
                      <a:endParaRPr lang="da-DK" sz="1100">
                        <a:latin typeface="Arial" panose="020B0604020202020204" pitchFamily="34" charset="0"/>
                        <a:cs typeface="Arial" panose="020B0604020202020204" pitchFamily="34" charset="0"/>
                      </a:endParaRPr>
                    </a:p>
                    <a:p>
                      <a:r>
                        <a:rPr lang="da-DK" sz="11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a og b er længden af trapezets parallelle sider</a:t>
                      </a:r>
                    </a:p>
                  </xdr:txBody>
                </xdr:sp>
              </mc:Fallback>
            </mc:AlternateContent>
            <xdr:sp macro="" textlink="">
              <xdr:nvSpPr>
                <xdr:cNvPr id="128" name="Ligebenet trapez 127">
                  <a:extLst>
                    <a:ext uri="{FF2B5EF4-FFF2-40B4-BE49-F238E27FC236}">
                      <a16:creationId xmlns:a16="http://schemas.microsoft.com/office/drawing/2014/main" id="{BAD767AE-680E-41BB-9CE4-36FDAC7908A6}"/>
                    </a:ext>
                  </a:extLst>
                </xdr:cNvPr>
                <xdr:cNvSpPr/>
              </xdr:nvSpPr>
              <xdr:spPr>
                <a:xfrm>
                  <a:off x="4259580" y="97151190"/>
                  <a:ext cx="1337310" cy="752475"/>
                </a:xfrm>
                <a:prstGeom prst="trapezoid">
                  <a:avLst>
                    <a:gd name="adj" fmla="val 38232"/>
                  </a:avLst>
                </a:prstGeom>
                <a:noFill/>
                <a:ln w="6350"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da-DK" sz="1100"/>
                </a:p>
              </xdr:txBody>
            </xdr:sp>
            <xdr:cxnSp macro="">
              <xdr:nvCxnSpPr>
                <xdr:cNvPr id="132" name="Lige forbindelse 131">
                  <a:extLst>
                    <a:ext uri="{FF2B5EF4-FFF2-40B4-BE49-F238E27FC236}">
                      <a16:creationId xmlns:a16="http://schemas.microsoft.com/office/drawing/2014/main" id="{288DED77-4A99-4A42-8091-F2BD76CCB831}"/>
                    </a:ext>
                  </a:extLst>
                </xdr:cNvPr>
                <xdr:cNvCxnSpPr/>
              </xdr:nvCxnSpPr>
              <xdr:spPr>
                <a:xfrm>
                  <a:off x="5116830" y="97170240"/>
                  <a:ext cx="0" cy="721905"/>
                </a:xfrm>
                <a:prstGeom prst="line">
                  <a:avLst/>
                </a:prstGeom>
                <a:ln>
                  <a:solidFill>
                    <a:srgbClr val="C00000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148" name="Tekstfelt 147">
                <a:extLst>
                  <a:ext uri="{FF2B5EF4-FFF2-40B4-BE49-F238E27FC236}">
                    <a16:creationId xmlns:a16="http://schemas.microsoft.com/office/drawing/2014/main" id="{237A819E-42D2-4E4A-833A-D1077DAE97B5}"/>
                  </a:ext>
                </a:extLst>
              </xdr:cNvPr>
              <xdr:cNvSpPr txBox="1"/>
            </xdr:nvSpPr>
            <xdr:spPr>
              <a:xfrm>
                <a:off x="4554855" y="96901635"/>
                <a:ext cx="752475" cy="3429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da-DK" sz="1200">
                    <a:solidFill>
                      <a:srgbClr val="C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</a:t>
                </a:r>
              </a:p>
            </xdr:txBody>
          </xdr:sp>
        </xdr:grpSp>
        <xdr:sp macro="" textlink="">
          <xdr:nvSpPr>
            <xdr:cNvPr id="150" name="Tekstfelt 149">
              <a:extLst>
                <a:ext uri="{FF2B5EF4-FFF2-40B4-BE49-F238E27FC236}">
                  <a16:creationId xmlns:a16="http://schemas.microsoft.com/office/drawing/2014/main" id="{6044AEAC-1E0F-420B-971F-07FBB2D08EF3}"/>
                </a:ext>
              </a:extLst>
            </xdr:cNvPr>
            <xdr:cNvSpPr txBox="1"/>
          </xdr:nvSpPr>
          <xdr:spPr>
            <a:xfrm>
              <a:off x="4263390" y="97905570"/>
              <a:ext cx="1343025" cy="3429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da-DK" sz="1200">
                  <a:solidFill>
                    <a:srgbClr val="C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b</a:t>
              </a:r>
            </a:p>
          </xdr:txBody>
        </xdr:sp>
      </xdr:grpSp>
      <xdr:sp macro="" textlink="">
        <xdr:nvSpPr>
          <xdr:cNvPr id="152" name="Tekstfelt 151">
            <a:extLst>
              <a:ext uri="{FF2B5EF4-FFF2-40B4-BE49-F238E27FC236}">
                <a16:creationId xmlns:a16="http://schemas.microsoft.com/office/drawing/2014/main" id="{2D48D960-76A2-4229-87F9-141774D8CA86}"/>
              </a:ext>
            </a:extLst>
          </xdr:cNvPr>
          <xdr:cNvSpPr txBox="1"/>
        </xdr:nvSpPr>
        <xdr:spPr>
          <a:xfrm>
            <a:off x="4987290" y="97381695"/>
            <a:ext cx="489348" cy="3409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</a:t>
            </a:r>
          </a:p>
        </xdr:txBody>
      </xdr:sp>
    </xdr:grpSp>
    <xdr:clientData/>
  </xdr:twoCellAnchor>
  <xdr:twoCellAnchor>
    <xdr:from>
      <xdr:col>0</xdr:col>
      <xdr:colOff>99060</xdr:colOff>
      <xdr:row>545</xdr:row>
      <xdr:rowOff>118110</xdr:rowOff>
    </xdr:from>
    <xdr:to>
      <xdr:col>6</xdr:col>
      <xdr:colOff>198120</xdr:colOff>
      <xdr:row>554</xdr:row>
      <xdr:rowOff>0</xdr:rowOff>
    </xdr:to>
    <xdr:graphicFrame macro="">
      <xdr:nvGraphicFramePr>
        <xdr:cNvPr id="169" name="Diagram 168">
          <a:extLst>
            <a:ext uri="{FF2B5EF4-FFF2-40B4-BE49-F238E27FC236}">
              <a16:creationId xmlns:a16="http://schemas.microsoft.com/office/drawing/2014/main" id="{6A9D952B-8F74-4E07-9310-AC24B5EBA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</xdr:col>
      <xdr:colOff>106680</xdr:colOff>
      <xdr:row>595</xdr:row>
      <xdr:rowOff>137161</xdr:rowOff>
    </xdr:from>
    <xdr:to>
      <xdr:col>4</xdr:col>
      <xdr:colOff>152400</xdr:colOff>
      <xdr:row>604</xdr:row>
      <xdr:rowOff>141773</xdr:rowOff>
    </xdr:to>
    <xdr:pic>
      <xdr:nvPicPr>
        <xdr:cNvPr id="170" name="Billede 169">
          <a:extLst>
            <a:ext uri="{FF2B5EF4-FFF2-40B4-BE49-F238E27FC236}">
              <a16:creationId xmlns:a16="http://schemas.microsoft.com/office/drawing/2014/main" id="{CE097607-B732-4FDC-88C2-FF0E515C9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3880" y="109674661"/>
          <a:ext cx="4465320" cy="1650532"/>
        </a:xfrm>
        <a:prstGeom prst="rect">
          <a:avLst/>
        </a:prstGeom>
      </xdr:spPr>
    </xdr:pic>
    <xdr:clientData/>
  </xdr:twoCellAnchor>
  <xdr:twoCellAnchor>
    <xdr:from>
      <xdr:col>1</xdr:col>
      <xdr:colOff>274320</xdr:colOff>
      <xdr:row>618</xdr:row>
      <xdr:rowOff>167640</xdr:rowOff>
    </xdr:from>
    <xdr:to>
      <xdr:col>1</xdr:col>
      <xdr:colOff>1889760</xdr:colOff>
      <xdr:row>623</xdr:row>
      <xdr:rowOff>53340</xdr:rowOff>
    </xdr:to>
    <xdr:sp macro="" textlink="">
      <xdr:nvSpPr>
        <xdr:cNvPr id="171" name="Kube 170">
          <a:extLst>
            <a:ext uri="{FF2B5EF4-FFF2-40B4-BE49-F238E27FC236}">
              <a16:creationId xmlns:a16="http://schemas.microsoft.com/office/drawing/2014/main" id="{8C77A683-6491-4F56-8BC9-DC1C9A261EE0}"/>
            </a:ext>
          </a:extLst>
        </xdr:cNvPr>
        <xdr:cNvSpPr/>
      </xdr:nvSpPr>
      <xdr:spPr>
        <a:xfrm>
          <a:off x="731520" y="113941860"/>
          <a:ext cx="1615440" cy="800100"/>
        </a:xfrm>
        <a:prstGeom prst="cube">
          <a:avLst>
            <a:gd name="adj" fmla="val 62126"/>
          </a:avLst>
        </a:prstGeom>
        <a:solidFill>
          <a:schemeClr val="accent6">
            <a:lumMod val="7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631</xdr:row>
      <xdr:rowOff>38100</xdr:rowOff>
    </xdr:from>
    <xdr:to>
      <xdr:col>1</xdr:col>
      <xdr:colOff>2527935</xdr:colOff>
      <xdr:row>635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2" name="Tekstfelt 171">
              <a:extLst>
                <a:ext uri="{FF2B5EF4-FFF2-40B4-BE49-F238E27FC236}">
                  <a16:creationId xmlns:a16="http://schemas.microsoft.com/office/drawing/2014/main" id="{6DFF91BE-CD41-482B-8924-B366D99A1532}"/>
                </a:ext>
              </a:extLst>
            </xdr:cNvPr>
            <xdr:cNvSpPr txBox="1"/>
          </xdr:nvSpPr>
          <xdr:spPr>
            <a:xfrm>
              <a:off x="2171700" y="116220240"/>
              <a:ext cx="813435" cy="6934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3</m:t>
                        </m:r>
                      </m:num>
                      <m:den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4</m:t>
                        </m:r>
                      </m:den>
                    </m:f>
                  </m:oMath>
                </m:oMathPara>
              </a14:m>
              <a:endParaRPr lang="da-DK" sz="1100" i="0"/>
            </a:p>
          </xdr:txBody>
        </xdr:sp>
      </mc:Choice>
      <mc:Fallback xmlns="">
        <xdr:sp macro="" textlink="">
          <xdr:nvSpPr>
            <xdr:cNvPr id="172" name="Tekstfelt 171">
              <a:extLst>
                <a:ext uri="{FF2B5EF4-FFF2-40B4-BE49-F238E27FC236}">
                  <a16:creationId xmlns:a16="http://schemas.microsoft.com/office/drawing/2014/main" id="{6DFF91BE-CD41-482B-8924-B366D99A1532}"/>
                </a:ext>
              </a:extLst>
            </xdr:cNvPr>
            <xdr:cNvSpPr txBox="1"/>
          </xdr:nvSpPr>
          <xdr:spPr>
            <a:xfrm>
              <a:off x="2171700" y="116220240"/>
              <a:ext cx="813435" cy="6934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:r>
                <a:rPr lang="da-DK" sz="1200" b="0" i="0">
                  <a:latin typeface="Cambria Math" panose="02040503050406030204" pitchFamily="18" charset="0"/>
                </a:rPr>
                <a:t>3/4</a:t>
              </a:r>
              <a:endParaRPr lang="da-DK" sz="1100" i="0"/>
            </a:p>
          </xdr:txBody>
        </xdr:sp>
      </mc:Fallback>
    </mc:AlternateContent>
    <xdr:clientData/>
  </xdr:twoCellAnchor>
  <xdr:twoCellAnchor editAs="oneCell">
    <xdr:from>
      <xdr:col>1</xdr:col>
      <xdr:colOff>45721</xdr:colOff>
      <xdr:row>644</xdr:row>
      <xdr:rowOff>0</xdr:rowOff>
    </xdr:from>
    <xdr:to>
      <xdr:col>1</xdr:col>
      <xdr:colOff>1874521</xdr:colOff>
      <xdr:row>648</xdr:row>
      <xdr:rowOff>174294</xdr:rowOff>
    </xdr:to>
    <xdr:pic>
      <xdr:nvPicPr>
        <xdr:cNvPr id="173" name="Billede 172">
          <a:extLst>
            <a:ext uri="{FF2B5EF4-FFF2-40B4-BE49-F238E27FC236}">
              <a16:creationId xmlns:a16="http://schemas.microsoft.com/office/drawing/2014/main" id="{A7CABED0-B178-4E86-910F-ED5A64A62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02921" y="118346220"/>
          <a:ext cx="1828800" cy="905814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529</xdr:row>
      <xdr:rowOff>7620</xdr:rowOff>
    </xdr:from>
    <xdr:to>
      <xdr:col>2</xdr:col>
      <xdr:colOff>209550</xdr:colOff>
      <xdr:row>535</xdr:row>
      <xdr:rowOff>152400</xdr:rowOff>
    </xdr:to>
    <xdr:grpSp>
      <xdr:nvGrpSpPr>
        <xdr:cNvPr id="177" name="Gruppe 176">
          <a:extLst>
            <a:ext uri="{FF2B5EF4-FFF2-40B4-BE49-F238E27FC236}">
              <a16:creationId xmlns:a16="http://schemas.microsoft.com/office/drawing/2014/main" id="{FF5DAEFD-349C-4AC3-B468-5ECD8393E73B}"/>
            </a:ext>
          </a:extLst>
        </xdr:cNvPr>
        <xdr:cNvGrpSpPr/>
      </xdr:nvGrpSpPr>
      <xdr:grpSpPr>
        <a:xfrm>
          <a:off x="381000" y="97513140"/>
          <a:ext cx="4095750" cy="1242060"/>
          <a:chOff x="381000" y="97475040"/>
          <a:chExt cx="4095750" cy="1242060"/>
        </a:xfrm>
      </xdr:grpSpPr>
      <xdr:grpSp>
        <xdr:nvGrpSpPr>
          <xdr:cNvPr id="168" name="Gruppe 167">
            <a:extLst>
              <a:ext uri="{FF2B5EF4-FFF2-40B4-BE49-F238E27FC236}">
                <a16:creationId xmlns:a16="http://schemas.microsoft.com/office/drawing/2014/main" id="{C6C60232-8BD0-4DA7-80A5-F0FC6542278E}"/>
              </a:ext>
            </a:extLst>
          </xdr:cNvPr>
          <xdr:cNvGrpSpPr/>
        </xdr:nvGrpSpPr>
        <xdr:grpSpPr>
          <a:xfrm>
            <a:off x="381000" y="97475040"/>
            <a:ext cx="3909060" cy="1242060"/>
            <a:chOff x="381000" y="97475040"/>
            <a:chExt cx="3909060" cy="1242060"/>
          </a:xfrm>
        </xdr:grpSpPr>
        <xdr:grpSp>
          <xdr:nvGrpSpPr>
            <xdr:cNvPr id="167" name="Gruppe 166">
              <a:extLst>
                <a:ext uri="{FF2B5EF4-FFF2-40B4-BE49-F238E27FC236}">
                  <a16:creationId xmlns:a16="http://schemas.microsoft.com/office/drawing/2014/main" id="{68B11F36-B7DF-486D-8F65-88F6C827333C}"/>
                </a:ext>
              </a:extLst>
            </xdr:cNvPr>
            <xdr:cNvGrpSpPr/>
          </xdr:nvGrpSpPr>
          <xdr:grpSpPr>
            <a:xfrm>
              <a:off x="381000" y="97475040"/>
              <a:ext cx="3909060" cy="1242060"/>
              <a:chOff x="381000" y="97475040"/>
              <a:chExt cx="3909060" cy="1242060"/>
            </a:xfrm>
          </xdr:grpSpPr>
          <xdr:grpSp>
            <xdr:nvGrpSpPr>
              <xdr:cNvPr id="163" name="Gruppe 162">
                <a:extLst>
                  <a:ext uri="{FF2B5EF4-FFF2-40B4-BE49-F238E27FC236}">
                    <a16:creationId xmlns:a16="http://schemas.microsoft.com/office/drawing/2014/main" id="{1792C49D-07F5-49F2-B778-1DC2903DCFC8}"/>
                  </a:ext>
                </a:extLst>
              </xdr:cNvPr>
              <xdr:cNvGrpSpPr/>
            </xdr:nvGrpSpPr>
            <xdr:grpSpPr>
              <a:xfrm>
                <a:off x="2910840" y="97475040"/>
                <a:ext cx="1379220" cy="1178314"/>
                <a:chOff x="2910840" y="97383600"/>
                <a:chExt cx="1379220" cy="1178314"/>
              </a:xfrm>
            </xdr:grpSpPr>
            <xdr:pic>
              <xdr:nvPicPr>
                <xdr:cNvPr id="157" name="Billede 156">
                  <a:extLst>
                    <a:ext uri="{FF2B5EF4-FFF2-40B4-BE49-F238E27FC236}">
                      <a16:creationId xmlns:a16="http://schemas.microsoft.com/office/drawing/2014/main" id="{B1F60BF3-3BDC-41EB-B55D-D60DF7A37966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2910840" y="97436940"/>
                  <a:ext cx="739139" cy="274924"/>
                </a:xfrm>
                <a:prstGeom prst="rect">
                  <a:avLst/>
                </a:prstGeom>
              </xdr:spPr>
            </xdr:pic>
            <xdr:pic>
              <xdr:nvPicPr>
                <xdr:cNvPr id="159" name="Billede 158">
                  <a:extLst>
                    <a:ext uri="{FF2B5EF4-FFF2-40B4-BE49-F238E27FC236}">
                      <a16:creationId xmlns:a16="http://schemas.microsoft.com/office/drawing/2014/main" id="{48A69907-7012-4729-89EE-2948648D027D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3695700" y="98000820"/>
                  <a:ext cx="594360" cy="561094"/>
                </a:xfrm>
                <a:prstGeom prst="rect">
                  <a:avLst/>
                </a:prstGeom>
              </xdr:spPr>
            </xdr:pic>
            <xdr:pic>
              <xdr:nvPicPr>
                <xdr:cNvPr id="160" name="Billede 159">
                  <a:extLst>
                    <a:ext uri="{FF2B5EF4-FFF2-40B4-BE49-F238E27FC236}">
                      <a16:creationId xmlns:a16="http://schemas.microsoft.com/office/drawing/2014/main" id="{D861191A-228B-4834-AF8A-1BDA5548E983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3695700" y="97383600"/>
                  <a:ext cx="594360" cy="561094"/>
                </a:xfrm>
                <a:prstGeom prst="rect">
                  <a:avLst/>
                </a:prstGeom>
              </xdr:spPr>
            </xdr:pic>
            <xdr:pic>
              <xdr:nvPicPr>
                <xdr:cNvPr id="161" name="Billede 160">
                  <a:extLst>
                    <a:ext uri="{FF2B5EF4-FFF2-40B4-BE49-F238E27FC236}">
                      <a16:creationId xmlns:a16="http://schemas.microsoft.com/office/drawing/2014/main" id="{8E41BBE6-8952-4780-9CA4-7F9F23C10DEB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2987040" y="97764600"/>
                  <a:ext cx="594360" cy="561094"/>
                </a:xfrm>
                <a:prstGeom prst="rect">
                  <a:avLst/>
                </a:prstGeom>
              </xdr:spPr>
            </xdr:pic>
          </xdr:grpSp>
          <xdr:grpSp>
            <xdr:nvGrpSpPr>
              <xdr:cNvPr id="164" name="Gruppe 163">
                <a:extLst>
                  <a:ext uri="{FF2B5EF4-FFF2-40B4-BE49-F238E27FC236}">
                    <a16:creationId xmlns:a16="http://schemas.microsoft.com/office/drawing/2014/main" id="{5E24C552-70EA-4674-8F3C-7F940E537013}"/>
                  </a:ext>
                </a:extLst>
              </xdr:cNvPr>
              <xdr:cNvGrpSpPr/>
            </xdr:nvGrpSpPr>
            <xdr:grpSpPr>
              <a:xfrm>
                <a:off x="381000" y="97536000"/>
                <a:ext cx="1447800" cy="884524"/>
                <a:chOff x="381000" y="97452180"/>
                <a:chExt cx="1447800" cy="884524"/>
              </a:xfrm>
            </xdr:grpSpPr>
            <xdr:pic>
              <xdr:nvPicPr>
                <xdr:cNvPr id="154" name="Billede 153">
                  <a:extLst>
                    <a:ext uri="{FF2B5EF4-FFF2-40B4-BE49-F238E27FC236}">
                      <a16:creationId xmlns:a16="http://schemas.microsoft.com/office/drawing/2014/main" id="{3AFF5846-58F0-429F-80D3-FF67480435E9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1089661" y="97452180"/>
                  <a:ext cx="739139" cy="274924"/>
                </a:xfrm>
                <a:prstGeom prst="rect">
                  <a:avLst/>
                </a:prstGeom>
              </xdr:spPr>
            </xdr:pic>
            <xdr:pic>
              <xdr:nvPicPr>
                <xdr:cNvPr id="156" name="Billede 155">
                  <a:extLst>
                    <a:ext uri="{FF2B5EF4-FFF2-40B4-BE49-F238E27FC236}">
                      <a16:creationId xmlns:a16="http://schemas.microsoft.com/office/drawing/2014/main" id="{62B431D9-BD12-4705-81E1-E4591D7F8359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457200" y="97467420"/>
                  <a:ext cx="594360" cy="561094"/>
                </a:xfrm>
                <a:prstGeom prst="rect">
                  <a:avLst/>
                </a:prstGeom>
              </xdr:spPr>
            </xdr:pic>
            <xdr:pic>
              <xdr:nvPicPr>
                <xdr:cNvPr id="158" name="Billede 157">
                  <a:extLst>
                    <a:ext uri="{FF2B5EF4-FFF2-40B4-BE49-F238E27FC236}">
                      <a16:creationId xmlns:a16="http://schemas.microsoft.com/office/drawing/2014/main" id="{7F6D9F53-A502-4633-8697-E36980B276AA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381000" y="98061780"/>
                  <a:ext cx="739139" cy="274924"/>
                </a:xfrm>
                <a:prstGeom prst="rect">
                  <a:avLst/>
                </a:prstGeom>
              </xdr:spPr>
            </xdr:pic>
            <xdr:pic>
              <xdr:nvPicPr>
                <xdr:cNvPr id="162" name="Billede 161">
                  <a:extLst>
                    <a:ext uri="{FF2B5EF4-FFF2-40B4-BE49-F238E27FC236}">
                      <a16:creationId xmlns:a16="http://schemas.microsoft.com/office/drawing/2014/main" id="{CE0853C2-5C19-4A52-AFE7-E6CAB3756BC6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1188720" y="97772220"/>
                  <a:ext cx="594360" cy="561094"/>
                </a:xfrm>
                <a:prstGeom prst="rect">
                  <a:avLst/>
                </a:prstGeom>
              </xdr:spPr>
            </xdr:pic>
          </xdr:grpSp>
          <xdr:sp macro="" textlink="">
            <xdr:nvSpPr>
              <xdr:cNvPr id="165" name="Tekstfelt 164">
                <a:extLst>
                  <a:ext uri="{FF2B5EF4-FFF2-40B4-BE49-F238E27FC236}">
                    <a16:creationId xmlns:a16="http://schemas.microsoft.com/office/drawing/2014/main" id="{EF103870-1858-4BB1-AE17-000FE5EAF667}"/>
                  </a:ext>
                </a:extLst>
              </xdr:cNvPr>
              <xdr:cNvSpPr txBox="1"/>
            </xdr:nvSpPr>
            <xdr:spPr>
              <a:xfrm>
                <a:off x="2598420" y="98374200"/>
                <a:ext cx="1021080" cy="342900"/>
              </a:xfrm>
              <a:prstGeom prst="rect">
                <a:avLst/>
              </a:prstGeom>
              <a:solidFill>
                <a:schemeClr val="accent6">
                  <a:lumMod val="40000"/>
                  <a:lumOff val="60000"/>
                  <a:alpha val="85000"/>
                </a:schemeClr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da-DK" sz="1600">
                    <a:latin typeface="Arial" panose="020B0604020202020204" pitchFamily="34" charset="0"/>
                    <a:cs typeface="Arial" panose="020B0604020202020204" pitchFamily="34" charset="0"/>
                  </a:rPr>
                  <a:t>110 kr.</a:t>
                </a:r>
              </a:p>
            </xdr:txBody>
          </xdr:sp>
        </xdr:grpSp>
        <xdr:sp macro="" textlink="">
          <xdr:nvSpPr>
            <xdr:cNvPr id="166" name="Tekstfelt 165">
              <a:extLst>
                <a:ext uri="{FF2B5EF4-FFF2-40B4-BE49-F238E27FC236}">
                  <a16:creationId xmlns:a16="http://schemas.microsoft.com/office/drawing/2014/main" id="{C6E5D097-010B-40B7-829A-279E867EB8A3}"/>
                </a:ext>
              </a:extLst>
            </xdr:cNvPr>
            <xdr:cNvSpPr txBox="1"/>
          </xdr:nvSpPr>
          <xdr:spPr>
            <a:xfrm>
              <a:off x="1211580" y="98374200"/>
              <a:ext cx="1021080" cy="342900"/>
            </a:xfrm>
            <a:prstGeom prst="rect">
              <a:avLst/>
            </a:prstGeom>
            <a:solidFill>
              <a:schemeClr val="accent6">
                <a:lumMod val="40000"/>
                <a:lumOff val="60000"/>
                <a:alpha val="85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da-DK" sz="1600">
                  <a:latin typeface="Arial" panose="020B0604020202020204" pitchFamily="34" charset="0"/>
                  <a:cs typeface="Arial" panose="020B0604020202020204" pitchFamily="34" charset="0"/>
                </a:rPr>
                <a:t>100 kr.</a:t>
              </a:r>
            </a:p>
          </xdr:txBody>
        </xdr:sp>
      </xdr:grpSp>
      <xdr:sp macro="" textlink="">
        <xdr:nvSpPr>
          <xdr:cNvPr id="176" name="Tekstfelt 175">
            <a:extLst>
              <a:ext uri="{FF2B5EF4-FFF2-40B4-BE49-F238E27FC236}">
                <a16:creationId xmlns:a16="http://schemas.microsoft.com/office/drawing/2014/main" id="{F80E853C-387C-45C3-8DF6-2C1895F11C96}"/>
              </a:ext>
            </a:extLst>
          </xdr:cNvPr>
          <xdr:cNvSpPr txBox="1"/>
        </xdr:nvSpPr>
        <xdr:spPr>
          <a:xfrm rot="5400000">
            <a:off x="3916680" y="98157030"/>
            <a:ext cx="857250" cy="2628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a-DK" sz="800">
                <a:solidFill>
                  <a:schemeClr val="bg1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pixabay.com</a:t>
            </a:r>
          </a:p>
        </xdr:txBody>
      </xdr:sp>
    </xdr:grpSp>
    <xdr:clientData/>
  </xdr:twoCellAnchor>
  <xdr:twoCellAnchor>
    <xdr:from>
      <xdr:col>1</xdr:col>
      <xdr:colOff>2125980</xdr:colOff>
      <xdr:row>643</xdr:row>
      <xdr:rowOff>114301</xdr:rowOff>
    </xdr:from>
    <xdr:to>
      <xdr:col>2</xdr:col>
      <xdr:colOff>255270</xdr:colOff>
      <xdr:row>650</xdr:row>
      <xdr:rowOff>3810</xdr:rowOff>
    </xdr:to>
    <xdr:grpSp>
      <xdr:nvGrpSpPr>
        <xdr:cNvPr id="179" name="Gruppe 178">
          <a:extLst>
            <a:ext uri="{FF2B5EF4-FFF2-40B4-BE49-F238E27FC236}">
              <a16:creationId xmlns:a16="http://schemas.microsoft.com/office/drawing/2014/main" id="{8615E027-0D92-4D87-976A-F1254254C7FC}"/>
            </a:ext>
          </a:extLst>
        </xdr:cNvPr>
        <xdr:cNvGrpSpPr/>
      </xdr:nvGrpSpPr>
      <xdr:grpSpPr>
        <a:xfrm>
          <a:off x="2583180" y="118498621"/>
          <a:ext cx="1939290" cy="1169669"/>
          <a:chOff x="2583180" y="118277641"/>
          <a:chExt cx="1939290" cy="1169669"/>
        </a:xfrm>
      </xdr:grpSpPr>
      <xdr:pic>
        <xdr:nvPicPr>
          <xdr:cNvPr id="175" name="Billede 174">
            <a:extLst>
              <a:ext uri="{FF2B5EF4-FFF2-40B4-BE49-F238E27FC236}">
                <a16:creationId xmlns:a16="http://schemas.microsoft.com/office/drawing/2014/main" id="{8D572EF6-5715-42DD-97AE-B7DC8FC23D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83180" y="118277641"/>
            <a:ext cx="1729740" cy="977304"/>
          </a:xfrm>
          <a:prstGeom prst="rect">
            <a:avLst/>
          </a:prstGeom>
        </xdr:spPr>
      </xdr:pic>
      <xdr:sp macro="" textlink="">
        <xdr:nvSpPr>
          <xdr:cNvPr id="178" name="Tekstfelt 177">
            <a:extLst>
              <a:ext uri="{FF2B5EF4-FFF2-40B4-BE49-F238E27FC236}">
                <a16:creationId xmlns:a16="http://schemas.microsoft.com/office/drawing/2014/main" id="{ECA97B01-02EE-4B24-89C5-1231C447C41C}"/>
              </a:ext>
            </a:extLst>
          </xdr:cNvPr>
          <xdr:cNvSpPr txBox="1"/>
        </xdr:nvSpPr>
        <xdr:spPr>
          <a:xfrm rot="5400000">
            <a:off x="3962400" y="118887240"/>
            <a:ext cx="857250" cy="2628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a-DK" sz="800">
                <a:solidFill>
                  <a:schemeClr val="bg1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pixabay.com</a:t>
            </a:r>
          </a:p>
        </xdr:txBody>
      </xdr:sp>
    </xdr:grpSp>
    <xdr:clientData/>
  </xdr:twoCellAnchor>
  <xdr:twoCellAnchor editAs="oneCell">
    <xdr:from>
      <xdr:col>1</xdr:col>
      <xdr:colOff>7621</xdr:colOff>
      <xdr:row>671</xdr:row>
      <xdr:rowOff>76201</xdr:rowOff>
    </xdr:from>
    <xdr:to>
      <xdr:col>1</xdr:col>
      <xdr:colOff>1866901</xdr:colOff>
      <xdr:row>674</xdr:row>
      <xdr:rowOff>153793</xdr:rowOff>
    </xdr:to>
    <xdr:pic>
      <xdr:nvPicPr>
        <xdr:cNvPr id="180" name="Billede 179">
          <a:extLst>
            <a:ext uri="{FF2B5EF4-FFF2-40B4-BE49-F238E27FC236}">
              <a16:creationId xmlns:a16="http://schemas.microsoft.com/office/drawing/2014/main" id="{6C9688FF-F81D-4BFB-B8AD-CF55E03AC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64821" y="123360181"/>
          <a:ext cx="1859280" cy="626232"/>
        </a:xfrm>
        <a:prstGeom prst="rect">
          <a:avLst/>
        </a:prstGeom>
      </xdr:spPr>
    </xdr:pic>
    <xdr:clientData/>
  </xdr:twoCellAnchor>
  <xdr:twoCellAnchor>
    <xdr:from>
      <xdr:col>1</xdr:col>
      <xdr:colOff>2674620</xdr:colOff>
      <xdr:row>669</xdr:row>
      <xdr:rowOff>114300</xdr:rowOff>
    </xdr:from>
    <xdr:to>
      <xdr:col>1</xdr:col>
      <xdr:colOff>3314700</xdr:colOff>
      <xdr:row>674</xdr:row>
      <xdr:rowOff>175260</xdr:rowOff>
    </xdr:to>
    <xdr:grpSp>
      <xdr:nvGrpSpPr>
        <xdr:cNvPr id="184" name="Gruppe 183">
          <a:extLst>
            <a:ext uri="{FF2B5EF4-FFF2-40B4-BE49-F238E27FC236}">
              <a16:creationId xmlns:a16="http://schemas.microsoft.com/office/drawing/2014/main" id="{C9647586-0014-401F-A2CD-6DB2E6615262}"/>
            </a:ext>
          </a:extLst>
        </xdr:cNvPr>
        <xdr:cNvGrpSpPr/>
      </xdr:nvGrpSpPr>
      <xdr:grpSpPr>
        <a:xfrm>
          <a:off x="3131820" y="123253500"/>
          <a:ext cx="640080" cy="975360"/>
          <a:chOff x="3131820" y="123032520"/>
          <a:chExt cx="640080" cy="975360"/>
        </a:xfrm>
      </xdr:grpSpPr>
      <xdr:pic>
        <xdr:nvPicPr>
          <xdr:cNvPr id="182" name="Billede 181">
            <a:extLst>
              <a:ext uri="{FF2B5EF4-FFF2-40B4-BE49-F238E27FC236}">
                <a16:creationId xmlns:a16="http://schemas.microsoft.com/office/drawing/2014/main" id="{D2007D72-76E0-43AE-BB3C-CAFAEB0904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31820" y="123032520"/>
            <a:ext cx="487680" cy="975360"/>
          </a:xfrm>
          <a:prstGeom prst="rect">
            <a:avLst/>
          </a:prstGeom>
        </xdr:spPr>
      </xdr:pic>
      <xdr:sp macro="" textlink="">
        <xdr:nvSpPr>
          <xdr:cNvPr id="183" name="Tekstfelt 182">
            <a:extLst>
              <a:ext uri="{FF2B5EF4-FFF2-40B4-BE49-F238E27FC236}">
                <a16:creationId xmlns:a16="http://schemas.microsoft.com/office/drawing/2014/main" id="{8FB91335-03CE-42D8-958D-4A61AD3A475B}"/>
              </a:ext>
            </a:extLst>
          </xdr:cNvPr>
          <xdr:cNvSpPr txBox="1"/>
        </xdr:nvSpPr>
        <xdr:spPr>
          <a:xfrm rot="5400000">
            <a:off x="3238500" y="123459240"/>
            <a:ext cx="800100" cy="266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a-DK" sz="800">
                <a:solidFill>
                  <a:schemeClr val="bg1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pixabay.com</a:t>
            </a:r>
          </a:p>
        </xdr:txBody>
      </xdr:sp>
    </xdr:grpSp>
    <xdr:clientData/>
  </xdr:twoCellAnchor>
  <xdr:twoCellAnchor>
    <xdr:from>
      <xdr:col>1</xdr:col>
      <xdr:colOff>68580</xdr:colOff>
      <xdr:row>687</xdr:row>
      <xdr:rowOff>102870</xdr:rowOff>
    </xdr:from>
    <xdr:to>
      <xdr:col>4</xdr:col>
      <xdr:colOff>220980</xdr:colOff>
      <xdr:row>700</xdr:row>
      <xdr:rowOff>38100</xdr:rowOff>
    </xdr:to>
    <xdr:graphicFrame macro="">
      <xdr:nvGraphicFramePr>
        <xdr:cNvPr id="185" name="Diagram 184">
          <a:extLst>
            <a:ext uri="{FF2B5EF4-FFF2-40B4-BE49-F238E27FC236}">
              <a16:creationId xmlns:a16="http://schemas.microsoft.com/office/drawing/2014/main" id="{7F68DCF1-AA1C-40BE-9B87-091C20FD15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419100</xdr:colOff>
      <xdr:row>723</xdr:row>
      <xdr:rowOff>22860</xdr:rowOff>
    </xdr:from>
    <xdr:to>
      <xdr:col>1</xdr:col>
      <xdr:colOff>775335</xdr:colOff>
      <xdr:row>725</xdr:row>
      <xdr:rowOff>167640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6" name="Tekstfelt 185">
              <a:extLst>
                <a:ext uri="{FF2B5EF4-FFF2-40B4-BE49-F238E27FC236}">
                  <a16:creationId xmlns:a16="http://schemas.microsoft.com/office/drawing/2014/main" id="{AA451EF7-77C3-4373-9055-0B0624890966}"/>
                </a:ext>
              </a:extLst>
            </xdr:cNvPr>
            <xdr:cNvSpPr txBox="1"/>
          </xdr:nvSpPr>
          <xdr:spPr>
            <a:xfrm>
              <a:off x="419100" y="132633720"/>
              <a:ext cx="813435" cy="5105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6</m:t>
                        </m:r>
                      </m:den>
                    </m:f>
                  </m:oMath>
                </m:oMathPara>
              </a14:m>
              <a:endParaRPr lang="da-DK" sz="1100" i="0"/>
            </a:p>
          </xdr:txBody>
        </xdr:sp>
      </mc:Choice>
      <mc:Fallback xmlns="">
        <xdr:sp macro="" textlink="">
          <xdr:nvSpPr>
            <xdr:cNvPr id="186" name="Tekstfelt 185">
              <a:extLst>
                <a:ext uri="{FF2B5EF4-FFF2-40B4-BE49-F238E27FC236}">
                  <a16:creationId xmlns:a16="http://schemas.microsoft.com/office/drawing/2014/main" id="{AA451EF7-77C3-4373-9055-0B0624890966}"/>
                </a:ext>
              </a:extLst>
            </xdr:cNvPr>
            <xdr:cNvSpPr txBox="1"/>
          </xdr:nvSpPr>
          <xdr:spPr>
            <a:xfrm>
              <a:off x="419100" y="132633720"/>
              <a:ext cx="813435" cy="5105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:r>
                <a:rPr lang="da-DK" sz="1200" b="0" i="0">
                  <a:latin typeface="Cambria Math" panose="02040503050406030204" pitchFamily="18" charset="0"/>
                </a:rPr>
                <a:t>1/6</a:t>
              </a:r>
              <a:endParaRPr lang="da-DK" sz="1100" i="0"/>
            </a:p>
          </xdr:txBody>
        </xdr:sp>
      </mc:Fallback>
    </mc:AlternateContent>
    <xdr:clientData/>
  </xdr:twoCellAnchor>
  <xdr:twoCellAnchor>
    <xdr:from>
      <xdr:col>0</xdr:col>
      <xdr:colOff>137160</xdr:colOff>
      <xdr:row>723</xdr:row>
      <xdr:rowOff>22860</xdr:rowOff>
    </xdr:from>
    <xdr:to>
      <xdr:col>1</xdr:col>
      <xdr:colOff>493395</xdr:colOff>
      <xdr:row>725</xdr:row>
      <xdr:rowOff>167640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8" name="Tekstfelt 187">
              <a:extLst>
                <a:ext uri="{FF2B5EF4-FFF2-40B4-BE49-F238E27FC236}">
                  <a16:creationId xmlns:a16="http://schemas.microsoft.com/office/drawing/2014/main" id="{FC504806-ED31-4282-A739-6A112BA85FBB}"/>
                </a:ext>
              </a:extLst>
            </xdr:cNvPr>
            <xdr:cNvSpPr txBox="1"/>
          </xdr:nvSpPr>
          <xdr:spPr>
            <a:xfrm>
              <a:off x="137160" y="132633720"/>
              <a:ext cx="813435" cy="5105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</m:oMath>
                </m:oMathPara>
              </a14:m>
              <a:endParaRPr lang="da-DK" sz="1100" i="0"/>
            </a:p>
          </xdr:txBody>
        </xdr:sp>
      </mc:Choice>
      <mc:Fallback xmlns="">
        <xdr:sp macro="" textlink="">
          <xdr:nvSpPr>
            <xdr:cNvPr id="188" name="Tekstfelt 187">
              <a:extLst>
                <a:ext uri="{FF2B5EF4-FFF2-40B4-BE49-F238E27FC236}">
                  <a16:creationId xmlns:a16="http://schemas.microsoft.com/office/drawing/2014/main" id="{FC504806-ED31-4282-A739-6A112BA85FBB}"/>
                </a:ext>
              </a:extLst>
            </xdr:cNvPr>
            <xdr:cNvSpPr txBox="1"/>
          </xdr:nvSpPr>
          <xdr:spPr>
            <a:xfrm>
              <a:off x="137160" y="132633720"/>
              <a:ext cx="813435" cy="5105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:r>
                <a:rPr lang="da-DK" sz="1200" b="0" i="0">
                  <a:latin typeface="Cambria Math" panose="02040503050406030204" pitchFamily="18" charset="0"/>
                </a:rPr>
                <a:t>1/2</a:t>
              </a:r>
              <a:endParaRPr lang="da-DK" sz="1100" i="0"/>
            </a:p>
          </xdr:txBody>
        </xdr:sp>
      </mc:Fallback>
    </mc:AlternateContent>
    <xdr:clientData/>
  </xdr:twoCellAnchor>
  <xdr:twoCellAnchor editAs="oneCell">
    <xdr:from>
      <xdr:col>1</xdr:col>
      <xdr:colOff>68581</xdr:colOff>
      <xdr:row>754</xdr:row>
      <xdr:rowOff>152400</xdr:rowOff>
    </xdr:from>
    <xdr:to>
      <xdr:col>1</xdr:col>
      <xdr:colOff>3101341</xdr:colOff>
      <xdr:row>763</xdr:row>
      <xdr:rowOff>149802</xdr:rowOff>
    </xdr:to>
    <xdr:pic>
      <xdr:nvPicPr>
        <xdr:cNvPr id="189" name="Billede 188">
          <a:extLst>
            <a:ext uri="{FF2B5EF4-FFF2-40B4-BE49-F238E27FC236}">
              <a16:creationId xmlns:a16="http://schemas.microsoft.com/office/drawing/2014/main" id="{282E7285-523B-4E19-B48C-B647B07FF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25781" y="138615420"/>
          <a:ext cx="3032760" cy="1643322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775</xdr:row>
      <xdr:rowOff>137160</xdr:rowOff>
    </xdr:from>
    <xdr:to>
      <xdr:col>1</xdr:col>
      <xdr:colOff>891540</xdr:colOff>
      <xdr:row>779</xdr:row>
      <xdr:rowOff>30480</xdr:rowOff>
    </xdr:to>
    <xdr:sp macro="" textlink="">
      <xdr:nvSpPr>
        <xdr:cNvPr id="130" name="Cylinder 129">
          <a:extLst>
            <a:ext uri="{FF2B5EF4-FFF2-40B4-BE49-F238E27FC236}">
              <a16:creationId xmlns:a16="http://schemas.microsoft.com/office/drawing/2014/main" id="{4ABABAE8-1854-4619-9093-554641B5BF71}"/>
            </a:ext>
          </a:extLst>
        </xdr:cNvPr>
        <xdr:cNvSpPr/>
      </xdr:nvSpPr>
      <xdr:spPr>
        <a:xfrm>
          <a:off x="533400" y="142501620"/>
          <a:ext cx="815340" cy="624840"/>
        </a:xfrm>
        <a:prstGeom prst="can">
          <a:avLst/>
        </a:prstGeom>
        <a:solidFill>
          <a:schemeClr val="accent2">
            <a:lumMod val="7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30480</xdr:colOff>
      <xdr:row>816</xdr:row>
      <xdr:rowOff>83820</xdr:rowOff>
    </xdr:from>
    <xdr:to>
      <xdr:col>6</xdr:col>
      <xdr:colOff>106680</xdr:colOff>
      <xdr:row>831</xdr:row>
      <xdr:rowOff>30480</xdr:rowOff>
    </xdr:to>
    <xdr:grpSp>
      <xdr:nvGrpSpPr>
        <xdr:cNvPr id="206" name="Gruppe 205">
          <a:extLst>
            <a:ext uri="{FF2B5EF4-FFF2-40B4-BE49-F238E27FC236}">
              <a16:creationId xmlns:a16="http://schemas.microsoft.com/office/drawing/2014/main" id="{DB148CF5-BBD1-4B06-9D7A-7FBEDB39C1DF}"/>
            </a:ext>
          </a:extLst>
        </xdr:cNvPr>
        <xdr:cNvGrpSpPr/>
      </xdr:nvGrpSpPr>
      <xdr:grpSpPr>
        <a:xfrm>
          <a:off x="487680" y="150167340"/>
          <a:ext cx="4953000" cy="2689860"/>
          <a:chOff x="487680" y="149999700"/>
          <a:chExt cx="4953000" cy="2689860"/>
        </a:xfrm>
      </xdr:grpSpPr>
      <xdr:grpSp>
        <xdr:nvGrpSpPr>
          <xdr:cNvPr id="203" name="Gruppe 202">
            <a:extLst>
              <a:ext uri="{FF2B5EF4-FFF2-40B4-BE49-F238E27FC236}">
                <a16:creationId xmlns:a16="http://schemas.microsoft.com/office/drawing/2014/main" id="{343A720C-B8A0-4FBF-B134-833CE2C15CC3}"/>
              </a:ext>
            </a:extLst>
          </xdr:cNvPr>
          <xdr:cNvGrpSpPr/>
        </xdr:nvGrpSpPr>
        <xdr:grpSpPr>
          <a:xfrm>
            <a:off x="487680" y="149999700"/>
            <a:ext cx="4953000" cy="2354580"/>
            <a:chOff x="487680" y="149999700"/>
            <a:chExt cx="4953000" cy="2354580"/>
          </a:xfrm>
        </xdr:grpSpPr>
        <xdr:grpSp>
          <xdr:nvGrpSpPr>
            <xdr:cNvPr id="200" name="Gruppe 199">
              <a:extLst>
                <a:ext uri="{FF2B5EF4-FFF2-40B4-BE49-F238E27FC236}">
                  <a16:creationId xmlns:a16="http://schemas.microsoft.com/office/drawing/2014/main" id="{4D6129E7-A1AB-41C6-9CAD-0EAE449462FE}"/>
                </a:ext>
              </a:extLst>
            </xdr:cNvPr>
            <xdr:cNvGrpSpPr/>
          </xdr:nvGrpSpPr>
          <xdr:grpSpPr>
            <a:xfrm>
              <a:off x="487680" y="149999700"/>
              <a:ext cx="4953000" cy="2354580"/>
              <a:chOff x="487680" y="149999700"/>
              <a:chExt cx="4953000" cy="2354580"/>
            </a:xfrm>
          </xdr:grpSpPr>
          <xdr:grpSp>
            <xdr:nvGrpSpPr>
              <xdr:cNvPr id="181" name="Gruppe 180">
                <a:extLst>
                  <a:ext uri="{FF2B5EF4-FFF2-40B4-BE49-F238E27FC236}">
                    <a16:creationId xmlns:a16="http://schemas.microsoft.com/office/drawing/2014/main" id="{2ECBF4EF-7AF1-4692-9BFE-620D194A5A47}"/>
                  </a:ext>
                </a:extLst>
              </xdr:cNvPr>
              <xdr:cNvGrpSpPr/>
            </xdr:nvGrpSpPr>
            <xdr:grpSpPr>
              <a:xfrm>
                <a:off x="647700" y="150060661"/>
                <a:ext cx="1089659" cy="2179318"/>
                <a:chOff x="975360" y="150251161"/>
                <a:chExt cx="1089659" cy="2179318"/>
              </a:xfrm>
            </xdr:grpSpPr>
            <xdr:pic>
              <xdr:nvPicPr>
                <xdr:cNvPr id="174" name="Billede 173">
                  <a:extLst>
                    <a:ext uri="{FF2B5EF4-FFF2-40B4-BE49-F238E27FC236}">
                      <a16:creationId xmlns:a16="http://schemas.microsoft.com/office/drawing/2014/main" id="{FBB46690-00E9-48FA-B509-BEB44515704F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975360" y="150251161"/>
                  <a:ext cx="1089659" cy="2179318"/>
                </a:xfrm>
                <a:prstGeom prst="rect">
                  <a:avLst/>
                </a:prstGeom>
              </xdr:spPr>
            </xdr:pic>
            <xdr:sp macro="" textlink="">
              <xdr:nvSpPr>
                <xdr:cNvPr id="191" name="Tekstfelt 190">
                  <a:extLst>
                    <a:ext uri="{FF2B5EF4-FFF2-40B4-BE49-F238E27FC236}">
                      <a16:creationId xmlns:a16="http://schemas.microsoft.com/office/drawing/2014/main" id="{5E61D159-0F1F-449D-86D9-244CBC0747FC}"/>
                    </a:ext>
                  </a:extLst>
                </xdr:cNvPr>
                <xdr:cNvSpPr txBox="1"/>
              </xdr:nvSpPr>
              <xdr:spPr>
                <a:xfrm rot="16200000">
                  <a:off x="640080" y="151691340"/>
                  <a:ext cx="1013460" cy="28194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da-DK" sz="800">
                      <a:solidFill>
                        <a:schemeClr val="bg1">
                          <a:lumMod val="75000"/>
                        </a:schemeClr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pixabay.com</a:t>
                  </a:r>
                </a:p>
              </xdr:txBody>
            </xdr:sp>
          </xdr:grpSp>
          <xdr:pic>
            <xdr:nvPicPr>
              <xdr:cNvPr id="192" name="Billede 191">
                <a:extLst>
                  <a:ext uri="{FF2B5EF4-FFF2-40B4-BE49-F238E27FC236}">
                    <a16:creationId xmlns:a16="http://schemas.microsoft.com/office/drawing/2014/main" id="{9752647F-E11A-45E7-8AB7-388794D5941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512821" y="151439880"/>
                <a:ext cx="336328" cy="815340"/>
              </a:xfrm>
              <a:prstGeom prst="rect">
                <a:avLst/>
              </a:prstGeom>
            </xdr:spPr>
          </xdr:pic>
          <xdr:cxnSp macro="">
            <xdr:nvCxnSpPr>
              <xdr:cNvPr id="194" name="Lige forbindelse 193">
                <a:extLst>
                  <a:ext uri="{FF2B5EF4-FFF2-40B4-BE49-F238E27FC236}">
                    <a16:creationId xmlns:a16="http://schemas.microsoft.com/office/drawing/2014/main" id="{4B9F7DE8-3528-4B16-805B-61431429EB9A}"/>
                  </a:ext>
                </a:extLst>
              </xdr:cNvPr>
              <xdr:cNvCxnSpPr/>
            </xdr:nvCxnSpPr>
            <xdr:spPr>
              <a:xfrm>
                <a:off x="487680" y="152239980"/>
                <a:ext cx="495300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96" name="Lige forbindelse 195">
                <a:extLst>
                  <a:ext uri="{FF2B5EF4-FFF2-40B4-BE49-F238E27FC236}">
                    <a16:creationId xmlns:a16="http://schemas.microsoft.com/office/drawing/2014/main" id="{9C944E79-C793-4739-A936-4F983B9FEF87}"/>
                  </a:ext>
                </a:extLst>
              </xdr:cNvPr>
              <xdr:cNvCxnSpPr/>
            </xdr:nvCxnSpPr>
            <xdr:spPr>
              <a:xfrm>
                <a:off x="1043940" y="149999700"/>
                <a:ext cx="4168140" cy="224028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99" name="Lige pilforbindelse 198">
                <a:extLst>
                  <a:ext uri="{FF2B5EF4-FFF2-40B4-BE49-F238E27FC236}">
                    <a16:creationId xmlns:a16="http://schemas.microsoft.com/office/drawing/2014/main" id="{F2396AFD-60A9-4474-9853-34B08F911D71}"/>
                  </a:ext>
                </a:extLst>
              </xdr:cNvPr>
              <xdr:cNvCxnSpPr/>
            </xdr:nvCxnSpPr>
            <xdr:spPr>
              <a:xfrm>
                <a:off x="1219200" y="152354280"/>
                <a:ext cx="2438400" cy="0"/>
              </a:xfrm>
              <a:prstGeom prst="straightConnector1">
                <a:avLst/>
              </a:prstGeom>
              <a:ln>
                <a:solidFill>
                  <a:srgbClr val="C00000"/>
                </a:solidFill>
                <a:prstDash val="dash"/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201" name="Lige pilforbindelse 200">
              <a:extLst>
                <a:ext uri="{FF2B5EF4-FFF2-40B4-BE49-F238E27FC236}">
                  <a16:creationId xmlns:a16="http://schemas.microsoft.com/office/drawing/2014/main" id="{0F4A3164-B273-4A76-B6D1-264DBA96C4ED}"/>
                </a:ext>
              </a:extLst>
            </xdr:cNvPr>
            <xdr:cNvCxnSpPr/>
          </xdr:nvCxnSpPr>
          <xdr:spPr>
            <a:xfrm flipV="1">
              <a:off x="3657600" y="152354280"/>
              <a:ext cx="1562100" cy="0"/>
            </a:xfrm>
            <a:prstGeom prst="straightConnector1">
              <a:avLst/>
            </a:prstGeom>
            <a:ln>
              <a:solidFill>
                <a:srgbClr val="C00000"/>
              </a:solidFill>
              <a:prstDash val="dash"/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204" name="Tekstfelt 203">
            <a:extLst>
              <a:ext uri="{FF2B5EF4-FFF2-40B4-BE49-F238E27FC236}">
                <a16:creationId xmlns:a16="http://schemas.microsoft.com/office/drawing/2014/main" id="{F2095AFF-F8E7-431A-BC51-1CF442937B9C}"/>
              </a:ext>
            </a:extLst>
          </xdr:cNvPr>
          <xdr:cNvSpPr txBox="1"/>
        </xdr:nvSpPr>
        <xdr:spPr>
          <a:xfrm>
            <a:off x="1226820" y="152361900"/>
            <a:ext cx="2438400" cy="3276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1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13,2 m</a:t>
            </a:r>
          </a:p>
        </xdr:txBody>
      </xdr:sp>
      <xdr:sp macro="" textlink="">
        <xdr:nvSpPr>
          <xdr:cNvPr id="205" name="Tekstfelt 204">
            <a:extLst>
              <a:ext uri="{FF2B5EF4-FFF2-40B4-BE49-F238E27FC236}">
                <a16:creationId xmlns:a16="http://schemas.microsoft.com/office/drawing/2014/main" id="{884395B2-4D9D-43CE-885C-84421F12AAFD}"/>
              </a:ext>
            </a:extLst>
          </xdr:cNvPr>
          <xdr:cNvSpPr txBox="1"/>
        </xdr:nvSpPr>
        <xdr:spPr>
          <a:xfrm>
            <a:off x="3665220" y="152361900"/>
            <a:ext cx="1554480" cy="3276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1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1,2 m</a:t>
            </a:r>
          </a:p>
        </xdr:txBody>
      </xdr:sp>
    </xdr:grpSp>
    <xdr:clientData/>
  </xdr:twoCellAnchor>
  <xdr:twoCellAnchor>
    <xdr:from>
      <xdr:col>0</xdr:col>
      <xdr:colOff>396240</xdr:colOff>
      <xdr:row>863</xdr:row>
      <xdr:rowOff>129540</xdr:rowOff>
    </xdr:from>
    <xdr:to>
      <xdr:col>1</xdr:col>
      <xdr:colOff>1196340</xdr:colOff>
      <xdr:row>865</xdr:row>
      <xdr:rowOff>137160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0" name="Tekstfelt 189">
              <a:extLst>
                <a:ext uri="{FF2B5EF4-FFF2-40B4-BE49-F238E27FC236}">
                  <a16:creationId xmlns:a16="http://schemas.microsoft.com/office/drawing/2014/main" id="{8851FE42-7F38-4AA0-9D71-AE234AAC1E84}"/>
                </a:ext>
              </a:extLst>
            </xdr:cNvPr>
            <xdr:cNvSpPr txBox="1"/>
          </xdr:nvSpPr>
          <xdr:spPr>
            <a:xfrm>
              <a:off x="396240" y="158648400"/>
              <a:ext cx="1257300" cy="37338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ad>
                      <m:radPr>
                        <m:degHide m:val="on"/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da-DK" sz="1200" b="0" i="1">
                            <a:latin typeface="Cambria Math" panose="02040503050406030204" pitchFamily="18" charset="0"/>
                          </a:rPr>
                          <m:t>64</m:t>
                        </m:r>
                      </m:e>
                    </m:rad>
                    <m:r>
                      <a:rPr lang="da-DK" sz="12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da-DK" sz="1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∙</m:t>
                    </m:r>
                    <m:rad>
                      <m:radPr>
                        <m:degHide m:val="on"/>
                        <m:ctrlPr>
                          <a:rPr lang="da-DK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da-DK" sz="1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121</m:t>
                        </m:r>
                      </m:e>
                    </m:rad>
                  </m:oMath>
                </m:oMathPara>
              </a14:m>
              <a:endParaRPr lang="da-DK" sz="1100"/>
            </a:p>
          </xdr:txBody>
        </xdr:sp>
      </mc:Choice>
      <mc:Fallback xmlns="">
        <xdr:sp macro="" textlink="">
          <xdr:nvSpPr>
            <xdr:cNvPr id="190" name="Tekstfelt 189">
              <a:extLst>
                <a:ext uri="{FF2B5EF4-FFF2-40B4-BE49-F238E27FC236}">
                  <a16:creationId xmlns:a16="http://schemas.microsoft.com/office/drawing/2014/main" id="{8851FE42-7F38-4AA0-9D71-AE234AAC1E84}"/>
                </a:ext>
              </a:extLst>
            </xdr:cNvPr>
            <xdr:cNvSpPr txBox="1"/>
          </xdr:nvSpPr>
          <xdr:spPr>
            <a:xfrm>
              <a:off x="396240" y="158648400"/>
              <a:ext cx="1257300" cy="37338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:r>
                <a:rPr lang="da-DK" sz="1200" i="0">
                  <a:latin typeface="Cambria Math" panose="02040503050406030204" pitchFamily="18" charset="0"/>
                </a:rPr>
                <a:t>√</a:t>
              </a:r>
              <a:r>
                <a:rPr lang="da-DK" sz="1200" b="0" i="0">
                  <a:latin typeface="Cambria Math" panose="02040503050406030204" pitchFamily="18" charset="0"/>
                </a:rPr>
                <a:t>64  </a:t>
              </a:r>
              <a:r>
                <a:rPr lang="da-DK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∙√121</a:t>
              </a:r>
              <a:endParaRPr lang="da-DK" sz="1100"/>
            </a:p>
          </xdr:txBody>
        </xdr:sp>
      </mc:Fallback>
    </mc:AlternateContent>
    <xdr:clientData/>
  </xdr:twoCellAnchor>
  <xdr:twoCellAnchor>
    <xdr:from>
      <xdr:col>1</xdr:col>
      <xdr:colOff>22860</xdr:colOff>
      <xdr:row>872</xdr:row>
      <xdr:rowOff>60960</xdr:rowOff>
    </xdr:from>
    <xdr:to>
      <xdr:col>2</xdr:col>
      <xdr:colOff>15240</xdr:colOff>
      <xdr:row>880</xdr:row>
      <xdr:rowOff>76200</xdr:rowOff>
    </xdr:to>
    <xdr:grpSp>
      <xdr:nvGrpSpPr>
        <xdr:cNvPr id="215" name="Gruppe 214">
          <a:extLst>
            <a:ext uri="{FF2B5EF4-FFF2-40B4-BE49-F238E27FC236}">
              <a16:creationId xmlns:a16="http://schemas.microsoft.com/office/drawing/2014/main" id="{D83A5F1A-783A-4DCB-9A07-9A4025121C71}"/>
            </a:ext>
          </a:extLst>
        </xdr:cNvPr>
        <xdr:cNvGrpSpPr/>
      </xdr:nvGrpSpPr>
      <xdr:grpSpPr>
        <a:xfrm>
          <a:off x="480060" y="160507680"/>
          <a:ext cx="3802380" cy="1478280"/>
          <a:chOff x="480060" y="159951420"/>
          <a:chExt cx="3802380" cy="1478280"/>
        </a:xfrm>
      </xdr:grpSpPr>
      <xdr:grpSp>
        <xdr:nvGrpSpPr>
          <xdr:cNvPr id="214" name="Gruppe 213">
            <a:extLst>
              <a:ext uri="{FF2B5EF4-FFF2-40B4-BE49-F238E27FC236}">
                <a16:creationId xmlns:a16="http://schemas.microsoft.com/office/drawing/2014/main" id="{F9FBA3B1-E045-4171-AB2B-E66EFC613043}"/>
              </a:ext>
            </a:extLst>
          </xdr:cNvPr>
          <xdr:cNvGrpSpPr/>
        </xdr:nvGrpSpPr>
        <xdr:grpSpPr>
          <a:xfrm>
            <a:off x="495300" y="159951420"/>
            <a:ext cx="3787140" cy="1478280"/>
            <a:chOff x="495300" y="159951420"/>
            <a:chExt cx="3787140" cy="1478280"/>
          </a:xfrm>
        </xdr:grpSpPr>
        <xdr:grpSp>
          <xdr:nvGrpSpPr>
            <xdr:cNvPr id="202" name="Gruppe 201">
              <a:extLst>
                <a:ext uri="{FF2B5EF4-FFF2-40B4-BE49-F238E27FC236}">
                  <a16:creationId xmlns:a16="http://schemas.microsoft.com/office/drawing/2014/main" id="{628DA103-B735-448E-A151-EE195FD49C94}"/>
                </a:ext>
              </a:extLst>
            </xdr:cNvPr>
            <xdr:cNvGrpSpPr/>
          </xdr:nvGrpSpPr>
          <xdr:grpSpPr>
            <a:xfrm>
              <a:off x="495300" y="159951420"/>
              <a:ext cx="3787140" cy="1478280"/>
              <a:chOff x="495300" y="159951420"/>
              <a:chExt cx="3787140" cy="1478280"/>
            </a:xfrm>
          </xdr:grpSpPr>
          <xdr:grpSp>
            <xdr:nvGrpSpPr>
              <xdr:cNvPr id="198" name="Gruppe 197">
                <a:extLst>
                  <a:ext uri="{FF2B5EF4-FFF2-40B4-BE49-F238E27FC236}">
                    <a16:creationId xmlns:a16="http://schemas.microsoft.com/office/drawing/2014/main" id="{E0CE6068-CE85-47D2-871C-63AA99248455}"/>
                  </a:ext>
                </a:extLst>
              </xdr:cNvPr>
              <xdr:cNvGrpSpPr/>
            </xdr:nvGrpSpPr>
            <xdr:grpSpPr>
              <a:xfrm>
                <a:off x="495300" y="159951420"/>
                <a:ext cx="3787140" cy="1402080"/>
                <a:chOff x="495300" y="159951420"/>
                <a:chExt cx="3787140" cy="1402080"/>
              </a:xfrm>
            </xdr:grpSpPr>
            <xdr:grpSp>
              <xdr:nvGrpSpPr>
                <xdr:cNvPr id="197" name="Gruppe 196">
                  <a:extLst>
                    <a:ext uri="{FF2B5EF4-FFF2-40B4-BE49-F238E27FC236}">
                      <a16:creationId xmlns:a16="http://schemas.microsoft.com/office/drawing/2014/main" id="{50E2AB6C-CCE2-418E-8386-C608A277DB4D}"/>
                    </a:ext>
                  </a:extLst>
                </xdr:cNvPr>
                <xdr:cNvGrpSpPr/>
              </xdr:nvGrpSpPr>
              <xdr:grpSpPr>
                <a:xfrm>
                  <a:off x="800100" y="160157160"/>
                  <a:ext cx="3139440" cy="940680"/>
                  <a:chOff x="800100" y="160004760"/>
                  <a:chExt cx="3139440" cy="940680"/>
                </a:xfrm>
              </xdr:grpSpPr>
              <xdr:sp macro="" textlink="">
                <xdr:nvSpPr>
                  <xdr:cNvPr id="193" name="Retvinklet trekant 192">
                    <a:extLst>
                      <a:ext uri="{FF2B5EF4-FFF2-40B4-BE49-F238E27FC236}">
                        <a16:creationId xmlns:a16="http://schemas.microsoft.com/office/drawing/2014/main" id="{3A5789C8-1FFA-438C-B28D-582488922805}"/>
                      </a:ext>
                    </a:extLst>
                  </xdr:cNvPr>
                  <xdr:cNvSpPr/>
                </xdr:nvSpPr>
                <xdr:spPr>
                  <a:xfrm>
                    <a:off x="800100" y="160004760"/>
                    <a:ext cx="3139440" cy="937260"/>
                  </a:xfrm>
                  <a:prstGeom prst="rtTriangle">
                    <a:avLst/>
                  </a:prstGeom>
                  <a:noFill/>
                  <a:ln w="6350"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da-DK" sz="1100"/>
                  </a:p>
                </xdr:txBody>
              </xdr:sp>
              <xdr:sp macro="" textlink="">
                <xdr:nvSpPr>
                  <xdr:cNvPr id="195" name="Rektangel 194">
                    <a:extLst>
                      <a:ext uri="{FF2B5EF4-FFF2-40B4-BE49-F238E27FC236}">
                        <a16:creationId xmlns:a16="http://schemas.microsoft.com/office/drawing/2014/main" id="{6B7C08AD-7EC5-45C7-8163-54F84A6235F0}"/>
                      </a:ext>
                    </a:extLst>
                  </xdr:cNvPr>
                  <xdr:cNvSpPr/>
                </xdr:nvSpPr>
                <xdr:spPr>
                  <a:xfrm>
                    <a:off x="800100" y="160873440"/>
                    <a:ext cx="72000" cy="72000"/>
                  </a:xfrm>
                  <a:prstGeom prst="rect">
                    <a:avLst/>
                  </a:prstGeom>
                  <a:noFill/>
                  <a:ln w="6350"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da-DK" sz="1100"/>
                  </a:p>
                </xdr:txBody>
              </xdr:sp>
            </xdr:grpSp>
            <xdr:sp macro="" textlink="">
              <xdr:nvSpPr>
                <xdr:cNvPr id="208" name="Tekstfelt 207">
                  <a:extLst>
                    <a:ext uri="{FF2B5EF4-FFF2-40B4-BE49-F238E27FC236}">
                      <a16:creationId xmlns:a16="http://schemas.microsoft.com/office/drawing/2014/main" id="{C056A1F3-F062-4F91-8A34-F10C6F5B56E7}"/>
                    </a:ext>
                  </a:extLst>
                </xdr:cNvPr>
                <xdr:cNvSpPr txBox="1"/>
              </xdr:nvSpPr>
              <xdr:spPr>
                <a:xfrm>
                  <a:off x="495300" y="161025840"/>
                  <a:ext cx="434340" cy="32766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da-DK" sz="1100">
                      <a:solidFill>
                        <a:schemeClr val="accent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C</a:t>
                  </a:r>
                </a:p>
              </xdr:txBody>
            </xdr:sp>
            <xdr:sp macro="" textlink="">
              <xdr:nvSpPr>
                <xdr:cNvPr id="209" name="Tekstfelt 208">
                  <a:extLst>
                    <a:ext uri="{FF2B5EF4-FFF2-40B4-BE49-F238E27FC236}">
                      <a16:creationId xmlns:a16="http://schemas.microsoft.com/office/drawing/2014/main" id="{6200EE9A-AB3D-4EDF-8329-A619FAF128C4}"/>
                    </a:ext>
                  </a:extLst>
                </xdr:cNvPr>
                <xdr:cNvSpPr txBox="1"/>
              </xdr:nvSpPr>
              <xdr:spPr>
                <a:xfrm>
                  <a:off x="495300" y="159951420"/>
                  <a:ext cx="434340" cy="32766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da-DK" sz="1100">
                      <a:solidFill>
                        <a:schemeClr val="accent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B</a:t>
                  </a:r>
                </a:p>
              </xdr:txBody>
            </xdr:sp>
            <xdr:sp macro="" textlink="">
              <xdr:nvSpPr>
                <xdr:cNvPr id="210" name="Tekstfelt 209">
                  <a:extLst>
                    <a:ext uri="{FF2B5EF4-FFF2-40B4-BE49-F238E27FC236}">
                      <a16:creationId xmlns:a16="http://schemas.microsoft.com/office/drawing/2014/main" id="{645CB242-5655-4B8A-8BA8-3DCE89C1FDAC}"/>
                    </a:ext>
                  </a:extLst>
                </xdr:cNvPr>
                <xdr:cNvSpPr txBox="1"/>
              </xdr:nvSpPr>
              <xdr:spPr>
                <a:xfrm>
                  <a:off x="3848100" y="160987740"/>
                  <a:ext cx="434340" cy="32766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da-DK" sz="1100">
                      <a:solidFill>
                        <a:schemeClr val="accent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A</a:t>
                  </a:r>
                </a:p>
              </xdr:txBody>
            </xdr:sp>
          </xdr:grpSp>
          <xdr:sp macro="" textlink="">
            <xdr:nvSpPr>
              <xdr:cNvPr id="211" name="Tekstfelt 210">
                <a:extLst>
                  <a:ext uri="{FF2B5EF4-FFF2-40B4-BE49-F238E27FC236}">
                    <a16:creationId xmlns:a16="http://schemas.microsoft.com/office/drawing/2014/main" id="{584076C9-4CA3-49CB-825F-FDD444B2578E}"/>
                  </a:ext>
                </a:extLst>
              </xdr:cNvPr>
              <xdr:cNvSpPr txBox="1"/>
            </xdr:nvSpPr>
            <xdr:spPr>
              <a:xfrm>
                <a:off x="807720" y="161102040"/>
                <a:ext cx="3147060" cy="32766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da-DK" sz="1100">
                    <a:solidFill>
                      <a:srgbClr val="C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b =12</a:t>
                </a:r>
              </a:p>
            </xdr:txBody>
          </xdr:sp>
        </xdr:grpSp>
        <xdr:sp macro="" textlink="">
          <xdr:nvSpPr>
            <xdr:cNvPr id="212" name="Tekstfelt 211">
              <a:extLst>
                <a:ext uri="{FF2B5EF4-FFF2-40B4-BE49-F238E27FC236}">
                  <a16:creationId xmlns:a16="http://schemas.microsoft.com/office/drawing/2014/main" id="{AFF4566C-9802-430E-B5DE-9BFB8CAF033A}"/>
                </a:ext>
              </a:extLst>
            </xdr:cNvPr>
            <xdr:cNvSpPr txBox="1"/>
          </xdr:nvSpPr>
          <xdr:spPr>
            <a:xfrm>
              <a:off x="2110740" y="160355280"/>
              <a:ext cx="609600" cy="3276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da-DK" sz="1100">
                  <a:solidFill>
                    <a:srgbClr val="C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c = 13</a:t>
              </a:r>
            </a:p>
          </xdr:txBody>
        </xdr:sp>
      </xdr:grpSp>
      <xdr:sp macro="" textlink="">
        <xdr:nvSpPr>
          <xdr:cNvPr id="213" name="Tekstfelt 212">
            <a:extLst>
              <a:ext uri="{FF2B5EF4-FFF2-40B4-BE49-F238E27FC236}">
                <a16:creationId xmlns:a16="http://schemas.microsoft.com/office/drawing/2014/main" id="{618B62BC-0173-491B-90C9-2580DAD2A3EC}"/>
              </a:ext>
            </a:extLst>
          </xdr:cNvPr>
          <xdr:cNvSpPr txBox="1"/>
        </xdr:nvSpPr>
        <xdr:spPr>
          <a:xfrm>
            <a:off x="480060" y="160477200"/>
            <a:ext cx="434340" cy="3276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1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</a:t>
            </a:r>
          </a:p>
        </xdr:txBody>
      </xdr:sp>
    </xdr:grpSp>
    <xdr:clientData/>
  </xdr:twoCellAnchor>
  <xdr:twoCellAnchor>
    <xdr:from>
      <xdr:col>1</xdr:col>
      <xdr:colOff>114301</xdr:colOff>
      <xdr:row>845</xdr:row>
      <xdr:rowOff>114300</xdr:rowOff>
    </xdr:from>
    <xdr:to>
      <xdr:col>6</xdr:col>
      <xdr:colOff>30481</xdr:colOff>
      <xdr:row>854</xdr:row>
      <xdr:rowOff>91885</xdr:rowOff>
    </xdr:to>
    <xdr:grpSp>
      <xdr:nvGrpSpPr>
        <xdr:cNvPr id="218" name="Gruppe 217">
          <a:extLst>
            <a:ext uri="{FF2B5EF4-FFF2-40B4-BE49-F238E27FC236}">
              <a16:creationId xmlns:a16="http://schemas.microsoft.com/office/drawing/2014/main" id="{3B11215B-549F-4AA4-B2D3-BE52548023D8}"/>
            </a:ext>
          </a:extLst>
        </xdr:cNvPr>
        <xdr:cNvGrpSpPr/>
      </xdr:nvGrpSpPr>
      <xdr:grpSpPr>
        <a:xfrm>
          <a:off x="571501" y="155562300"/>
          <a:ext cx="4792980" cy="1623505"/>
          <a:chOff x="571501" y="155371800"/>
          <a:chExt cx="4792980" cy="1623505"/>
        </a:xfrm>
      </xdr:grpSpPr>
      <xdr:sp macro="" textlink="">
        <xdr:nvSpPr>
          <xdr:cNvPr id="155" name="Tekstfelt 154">
            <a:extLst>
              <a:ext uri="{FF2B5EF4-FFF2-40B4-BE49-F238E27FC236}">
                <a16:creationId xmlns:a16="http://schemas.microsoft.com/office/drawing/2014/main" id="{F8BC7287-358B-4426-B0D6-9F6C451AE226}"/>
              </a:ext>
            </a:extLst>
          </xdr:cNvPr>
          <xdr:cNvSpPr txBox="1"/>
        </xdr:nvSpPr>
        <xdr:spPr>
          <a:xfrm>
            <a:off x="899160" y="155371800"/>
            <a:ext cx="4427220" cy="4648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a-DK" sz="11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                           B                                    C                              D</a:t>
            </a:r>
          </a:p>
        </xdr:txBody>
      </xdr:sp>
      <xdr:pic>
        <xdr:nvPicPr>
          <xdr:cNvPr id="217" name="Billede 216">
            <a:extLst>
              <a:ext uri="{FF2B5EF4-FFF2-40B4-BE49-F238E27FC236}">
                <a16:creationId xmlns:a16="http://schemas.microsoft.com/office/drawing/2014/main" id="{BADD21F0-98D5-4404-A7C8-BF8B6E33A1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/>
          <a:stretch>
            <a:fillRect/>
          </a:stretch>
        </xdr:blipFill>
        <xdr:spPr>
          <a:xfrm>
            <a:off x="571501" y="155630880"/>
            <a:ext cx="4792980" cy="13644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38099</xdr:colOff>
      <xdr:row>887</xdr:row>
      <xdr:rowOff>53340</xdr:rowOff>
    </xdr:from>
    <xdr:to>
      <xdr:col>1</xdr:col>
      <xdr:colOff>1766602</xdr:colOff>
      <xdr:row>891</xdr:row>
      <xdr:rowOff>152400</xdr:rowOff>
    </xdr:to>
    <xdr:pic>
      <xdr:nvPicPr>
        <xdr:cNvPr id="219" name="Billede 218">
          <a:extLst>
            <a:ext uri="{FF2B5EF4-FFF2-40B4-BE49-F238E27FC236}">
              <a16:creationId xmlns:a16="http://schemas.microsoft.com/office/drawing/2014/main" id="{508DDBC1-3932-43FA-88EB-A991866B6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95299" y="163128960"/>
          <a:ext cx="1728503" cy="83058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83821</xdr:colOff>
      <xdr:row>905</xdr:row>
      <xdr:rowOff>91440</xdr:rowOff>
    </xdr:from>
    <xdr:to>
      <xdr:col>2</xdr:col>
      <xdr:colOff>30481</xdr:colOff>
      <xdr:row>916</xdr:row>
      <xdr:rowOff>121548</xdr:rowOff>
    </xdr:to>
    <xdr:pic>
      <xdr:nvPicPr>
        <xdr:cNvPr id="220" name="Billede 219">
          <a:extLst>
            <a:ext uri="{FF2B5EF4-FFF2-40B4-BE49-F238E27FC236}">
              <a16:creationId xmlns:a16="http://schemas.microsoft.com/office/drawing/2014/main" id="{F906F0A2-A306-4EFA-BFEE-23F6864A0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41021" y="166458900"/>
          <a:ext cx="3756660" cy="2041788"/>
        </a:xfrm>
        <a:prstGeom prst="rect">
          <a:avLst/>
        </a:prstGeom>
      </xdr:spPr>
    </xdr:pic>
    <xdr:clientData/>
  </xdr:twoCellAnchor>
  <xdr:twoCellAnchor>
    <xdr:from>
      <xdr:col>1</xdr:col>
      <xdr:colOff>53340</xdr:colOff>
      <xdr:row>929</xdr:row>
      <xdr:rowOff>152400</xdr:rowOff>
    </xdr:from>
    <xdr:to>
      <xdr:col>3</xdr:col>
      <xdr:colOff>182880</xdr:colOff>
      <xdr:row>938</xdr:row>
      <xdr:rowOff>83820</xdr:rowOff>
    </xdr:to>
    <xdr:grpSp>
      <xdr:nvGrpSpPr>
        <xdr:cNvPr id="231" name="Gruppe 230">
          <a:extLst>
            <a:ext uri="{FF2B5EF4-FFF2-40B4-BE49-F238E27FC236}">
              <a16:creationId xmlns:a16="http://schemas.microsoft.com/office/drawing/2014/main" id="{D03DA8BC-207E-47A8-A1F0-3416E6DDD423}"/>
            </a:ext>
          </a:extLst>
        </xdr:cNvPr>
        <xdr:cNvGrpSpPr/>
      </xdr:nvGrpSpPr>
      <xdr:grpSpPr>
        <a:xfrm>
          <a:off x="510540" y="171099480"/>
          <a:ext cx="4320540" cy="1577340"/>
          <a:chOff x="678180" y="170832780"/>
          <a:chExt cx="4320540" cy="1577340"/>
        </a:xfrm>
      </xdr:grpSpPr>
      <xdr:sp macro="" textlink="">
        <xdr:nvSpPr>
          <xdr:cNvPr id="230" name="Rektangel 229">
            <a:extLst>
              <a:ext uri="{FF2B5EF4-FFF2-40B4-BE49-F238E27FC236}">
                <a16:creationId xmlns:a16="http://schemas.microsoft.com/office/drawing/2014/main" id="{12606688-4E24-48FA-948F-7CD9C3DF6CF3}"/>
              </a:ext>
            </a:extLst>
          </xdr:cNvPr>
          <xdr:cNvSpPr/>
        </xdr:nvSpPr>
        <xdr:spPr>
          <a:xfrm>
            <a:off x="678180" y="170848020"/>
            <a:ext cx="4320540" cy="1524000"/>
          </a:xfrm>
          <a:prstGeom prst="rect">
            <a:avLst/>
          </a:prstGeom>
          <a:solidFill>
            <a:schemeClr val="accent1">
              <a:lumMod val="40000"/>
              <a:lumOff val="60000"/>
            </a:schemeClr>
          </a:solidFill>
          <a:ln w="63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a-DK" sz="1100"/>
          </a:p>
        </xdr:txBody>
      </xdr:sp>
      <xdr:grpSp>
        <xdr:nvGrpSpPr>
          <xdr:cNvPr id="229" name="Gruppe 228">
            <a:extLst>
              <a:ext uri="{FF2B5EF4-FFF2-40B4-BE49-F238E27FC236}">
                <a16:creationId xmlns:a16="http://schemas.microsoft.com/office/drawing/2014/main" id="{F6FB2EBB-6025-4609-9006-819BAC74002A}"/>
              </a:ext>
            </a:extLst>
          </xdr:cNvPr>
          <xdr:cNvGrpSpPr/>
        </xdr:nvGrpSpPr>
        <xdr:grpSpPr>
          <a:xfrm>
            <a:off x="883920" y="170832780"/>
            <a:ext cx="4053840" cy="1577340"/>
            <a:chOff x="883920" y="170832780"/>
            <a:chExt cx="4053840" cy="1577340"/>
          </a:xfrm>
        </xdr:grpSpPr>
        <xdr:sp macro="" textlink="">
          <xdr:nvSpPr>
            <xdr:cNvPr id="223" name="Tekstfelt 222">
              <a:extLst>
                <a:ext uri="{FF2B5EF4-FFF2-40B4-BE49-F238E27FC236}">
                  <a16:creationId xmlns:a16="http://schemas.microsoft.com/office/drawing/2014/main" id="{B3D24F6B-6F63-4C35-9FF7-C461B46C7072}"/>
                </a:ext>
              </a:extLst>
            </xdr:cNvPr>
            <xdr:cNvSpPr txBox="1"/>
          </xdr:nvSpPr>
          <xdr:spPr>
            <a:xfrm>
              <a:off x="883920" y="172120560"/>
              <a:ext cx="1508760" cy="2895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da-DK" sz="1100">
                  <a:solidFill>
                    <a:srgbClr val="C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b</a:t>
              </a:r>
            </a:p>
          </xdr:txBody>
        </xdr:sp>
        <xdr:grpSp>
          <xdr:nvGrpSpPr>
            <xdr:cNvPr id="228" name="Gruppe 227">
              <a:extLst>
                <a:ext uri="{FF2B5EF4-FFF2-40B4-BE49-F238E27FC236}">
                  <a16:creationId xmlns:a16="http://schemas.microsoft.com/office/drawing/2014/main" id="{79E3E8DA-A258-4CA6-9B7A-FB7CD868676D}"/>
                </a:ext>
              </a:extLst>
            </xdr:cNvPr>
            <xdr:cNvGrpSpPr/>
          </xdr:nvGrpSpPr>
          <xdr:grpSpPr>
            <a:xfrm>
              <a:off x="883920" y="170832780"/>
              <a:ext cx="4053840" cy="1287780"/>
              <a:chOff x="883920" y="170832780"/>
              <a:chExt cx="4053840" cy="1287780"/>
            </a:xfrm>
          </xdr:grpSpPr>
          <xdr:cxnSp macro="">
            <xdr:nvCxnSpPr>
              <xdr:cNvPr id="227" name="Lige forbindelse 226">
                <a:extLst>
                  <a:ext uri="{FF2B5EF4-FFF2-40B4-BE49-F238E27FC236}">
                    <a16:creationId xmlns:a16="http://schemas.microsoft.com/office/drawing/2014/main" id="{3319EF7B-DE42-4648-90FA-99587D9332B3}"/>
                  </a:ext>
                </a:extLst>
              </xdr:cNvPr>
              <xdr:cNvCxnSpPr/>
            </xdr:nvCxnSpPr>
            <xdr:spPr>
              <a:xfrm>
                <a:off x="1905000" y="171099480"/>
                <a:ext cx="0" cy="1021080"/>
              </a:xfrm>
              <a:prstGeom prst="line">
                <a:avLst/>
              </a:prstGeom>
              <a:ln>
                <a:solidFill>
                  <a:srgbClr val="C00000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21" name="Rutediagram: Manuel proces 220">
                <a:extLst>
                  <a:ext uri="{FF2B5EF4-FFF2-40B4-BE49-F238E27FC236}">
                    <a16:creationId xmlns:a16="http://schemas.microsoft.com/office/drawing/2014/main" id="{E45A51B1-AE1D-4B11-B7B2-F84AA55DC803}"/>
                  </a:ext>
                </a:extLst>
              </xdr:cNvPr>
              <xdr:cNvSpPr/>
            </xdr:nvSpPr>
            <xdr:spPr>
              <a:xfrm rot="10800000">
                <a:off x="883920" y="171099480"/>
                <a:ext cx="1501140" cy="1013460"/>
              </a:xfrm>
              <a:prstGeom prst="flowChartManualOperation">
                <a:avLst/>
              </a:prstGeom>
              <a:noFill/>
              <a:ln w="63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da-DK" sz="1100"/>
              </a:p>
            </xdr:txBody>
          </xdr:sp>
          <xdr:sp macro="" textlink="">
            <xdr:nvSpPr>
              <xdr:cNvPr id="222" name="Tekstfelt 221">
                <a:extLst>
                  <a:ext uri="{FF2B5EF4-FFF2-40B4-BE49-F238E27FC236}">
                    <a16:creationId xmlns:a16="http://schemas.microsoft.com/office/drawing/2014/main" id="{1BC25E7F-E1A5-47E8-A364-5D097C23474F}"/>
                  </a:ext>
                </a:extLst>
              </xdr:cNvPr>
              <xdr:cNvSpPr txBox="1"/>
            </xdr:nvSpPr>
            <xdr:spPr>
              <a:xfrm>
                <a:off x="2880360" y="171129960"/>
                <a:ext cx="2057400" cy="94488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da-DK" sz="1100" u="sng">
                    <a:latin typeface="Arial" panose="020B0604020202020204" pitchFamily="34" charset="0"/>
                    <a:cs typeface="Arial" panose="020B0604020202020204" pitchFamily="34" charset="0"/>
                  </a:rPr>
                  <a:t>Trapez</a:t>
                </a:r>
              </a:p>
              <a:p>
                <a:r>
                  <a:rPr lang="da-DK" sz="1100">
                    <a:latin typeface="Arial" panose="020B0604020202020204" pitchFamily="34" charset="0"/>
                    <a:cs typeface="Arial" panose="020B0604020202020204" pitchFamily="34" charset="0"/>
                  </a:rPr>
                  <a:t>A = ½</a:t>
                </a:r>
                <a:r>
                  <a:rPr lang="da-DK" sz="1100" baseline="0">
                    <a:latin typeface="Arial" panose="020B0604020202020204" pitchFamily="34" charset="0"/>
                    <a:cs typeface="Arial" panose="020B0604020202020204" pitchFamily="34" charset="0"/>
                  </a:rPr>
                  <a:t> ∙ h ∙ (a + b)</a:t>
                </a:r>
              </a:p>
              <a:p>
                <a:r>
                  <a:rPr lang="da-DK" sz="1100" baseline="0">
                    <a:latin typeface="Arial" panose="020B0604020202020204" pitchFamily="34" charset="0"/>
                    <a:cs typeface="Arial" panose="020B0604020202020204" pitchFamily="34" charset="0"/>
                  </a:rPr>
                  <a:t>A er arealet</a:t>
                </a:r>
              </a:p>
              <a:p>
                <a:r>
                  <a:rPr lang="da-DK" sz="1100" baseline="0">
                    <a:latin typeface="Arial" panose="020B0604020202020204" pitchFamily="34" charset="0"/>
                    <a:cs typeface="Arial" panose="020B0604020202020204" pitchFamily="34" charset="0"/>
                  </a:rPr>
                  <a:t>h er højden</a:t>
                </a:r>
              </a:p>
              <a:p>
                <a:r>
                  <a:rPr lang="da-DK" sz="1100" baseline="0">
                    <a:latin typeface="Arial" panose="020B0604020202020204" pitchFamily="34" charset="0"/>
                    <a:cs typeface="Arial" panose="020B0604020202020204" pitchFamily="34" charset="0"/>
                  </a:rPr>
                  <a:t>a og b er de to paralelle sider</a:t>
                </a:r>
                <a:endParaRPr lang="da-DK" sz="1100"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  <xdr:sp macro="" textlink="">
            <xdr:nvSpPr>
              <xdr:cNvPr id="224" name="Tekstfelt 223">
                <a:extLst>
                  <a:ext uri="{FF2B5EF4-FFF2-40B4-BE49-F238E27FC236}">
                    <a16:creationId xmlns:a16="http://schemas.microsoft.com/office/drawing/2014/main" id="{E64D7B85-E29F-480C-9CF1-A94860D7AA3E}"/>
                  </a:ext>
                </a:extLst>
              </xdr:cNvPr>
              <xdr:cNvSpPr txBox="1"/>
            </xdr:nvSpPr>
            <xdr:spPr>
              <a:xfrm>
                <a:off x="1394460" y="171472860"/>
                <a:ext cx="784860" cy="28956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da-DK" sz="1100">
                    <a:solidFill>
                      <a:srgbClr val="C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h</a:t>
                </a:r>
              </a:p>
            </xdr:txBody>
          </xdr:sp>
          <xdr:sp macro="" textlink="">
            <xdr:nvSpPr>
              <xdr:cNvPr id="225" name="Tekstfelt 224">
                <a:extLst>
                  <a:ext uri="{FF2B5EF4-FFF2-40B4-BE49-F238E27FC236}">
                    <a16:creationId xmlns:a16="http://schemas.microsoft.com/office/drawing/2014/main" id="{CE089295-C846-4E98-BE5B-B7EEF62EC46A}"/>
                  </a:ext>
                </a:extLst>
              </xdr:cNvPr>
              <xdr:cNvSpPr txBox="1"/>
            </xdr:nvSpPr>
            <xdr:spPr>
              <a:xfrm>
                <a:off x="1188720" y="170832780"/>
                <a:ext cx="906780" cy="28956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da-DK" sz="1100">
                    <a:solidFill>
                      <a:srgbClr val="C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</a:t>
                </a:r>
              </a:p>
            </xdr:txBody>
          </xdr:sp>
        </xdr:grpSp>
      </xdr:grpSp>
    </xdr:grpSp>
    <xdr:clientData/>
  </xdr:twoCellAnchor>
  <xdr:twoCellAnchor>
    <xdr:from>
      <xdr:col>0</xdr:col>
      <xdr:colOff>220980</xdr:colOff>
      <xdr:row>940</xdr:row>
      <xdr:rowOff>30480</xdr:rowOff>
    </xdr:from>
    <xdr:to>
      <xdr:col>1</xdr:col>
      <xdr:colOff>1135380</xdr:colOff>
      <xdr:row>942</xdr:row>
      <xdr:rowOff>121920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2" name="Tekstfelt 231">
              <a:extLst>
                <a:ext uri="{FF2B5EF4-FFF2-40B4-BE49-F238E27FC236}">
                  <a16:creationId xmlns:a16="http://schemas.microsoft.com/office/drawing/2014/main" id="{50D52018-89E1-4721-AA5D-2178E89349C1}"/>
                </a:ext>
              </a:extLst>
            </xdr:cNvPr>
            <xdr:cNvSpPr txBox="1"/>
          </xdr:nvSpPr>
          <xdr:spPr>
            <a:xfrm>
              <a:off x="220980" y="172798740"/>
              <a:ext cx="1371600" cy="457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½</m:t>
                        </m:r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A</m:t>
                        </m:r>
                      </m:num>
                      <m:den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a</m:t>
                        </m:r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</m:oMath>
                </m:oMathPara>
              </a14:m>
              <a:endParaRPr lang="da-DK" sz="1100" i="0"/>
            </a:p>
          </xdr:txBody>
        </xdr:sp>
      </mc:Choice>
      <mc:Fallback xmlns="">
        <xdr:sp macro="" textlink="">
          <xdr:nvSpPr>
            <xdr:cNvPr id="232" name="Tekstfelt 231">
              <a:extLst>
                <a:ext uri="{FF2B5EF4-FFF2-40B4-BE49-F238E27FC236}">
                  <a16:creationId xmlns:a16="http://schemas.microsoft.com/office/drawing/2014/main" id="{50D52018-89E1-4721-AA5D-2178E89349C1}"/>
                </a:ext>
              </a:extLst>
            </xdr:cNvPr>
            <xdr:cNvSpPr txBox="1"/>
          </xdr:nvSpPr>
          <xdr:spPr>
            <a:xfrm>
              <a:off x="220980" y="172798740"/>
              <a:ext cx="1371600" cy="457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i="0">
                  <a:latin typeface="Cambria Math" panose="02040503050406030204" pitchFamily="18" charset="0"/>
                </a:rPr>
                <a:t>(</a:t>
              </a:r>
              <a:r>
                <a:rPr lang="da-DK" sz="1200" b="0" i="0">
                  <a:latin typeface="Cambria Math" panose="02040503050406030204" pitchFamily="18" charset="0"/>
                </a:rPr>
                <a:t>½A)/(a+b)</a:t>
              </a:r>
              <a:endParaRPr lang="da-DK" sz="1100" i="0"/>
            </a:p>
          </xdr:txBody>
        </xdr:sp>
      </mc:Fallback>
    </mc:AlternateContent>
    <xdr:clientData/>
  </xdr:twoCellAnchor>
  <xdr:twoCellAnchor>
    <xdr:from>
      <xdr:col>0</xdr:col>
      <xdr:colOff>396240</xdr:colOff>
      <xdr:row>952</xdr:row>
      <xdr:rowOff>22860</xdr:rowOff>
    </xdr:from>
    <xdr:to>
      <xdr:col>1</xdr:col>
      <xdr:colOff>1310640</xdr:colOff>
      <xdr:row>954</xdr:row>
      <xdr:rowOff>114300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3" name="Tekstfelt 232">
              <a:extLst>
                <a:ext uri="{FF2B5EF4-FFF2-40B4-BE49-F238E27FC236}">
                  <a16:creationId xmlns:a16="http://schemas.microsoft.com/office/drawing/2014/main" id="{9CEF72D3-2E8A-4834-A630-E6D9B1B0146A}"/>
                </a:ext>
              </a:extLst>
            </xdr:cNvPr>
            <xdr:cNvSpPr txBox="1"/>
          </xdr:nvSpPr>
          <xdr:spPr>
            <a:xfrm>
              <a:off x="396240" y="174985680"/>
              <a:ext cx="1371600" cy="457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A</m:t>
                        </m:r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 ∙(</m:t>
                        </m:r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a</m:t>
                        </m:r>
                        <m:r>
                          <a:rPr lang="da-DK" sz="12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b</m:t>
                        </m:r>
                        <m:r>
                          <a:rPr lang="da-DK" sz="12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)</m:t>
                        </m:r>
                      </m:num>
                      <m:den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</m:oMath>
                </m:oMathPara>
              </a14:m>
              <a:endParaRPr lang="da-DK" sz="1100" i="0"/>
            </a:p>
          </xdr:txBody>
        </xdr:sp>
      </mc:Choice>
      <mc:Fallback xmlns="">
        <xdr:sp macro="" textlink="">
          <xdr:nvSpPr>
            <xdr:cNvPr id="233" name="Tekstfelt 232">
              <a:extLst>
                <a:ext uri="{FF2B5EF4-FFF2-40B4-BE49-F238E27FC236}">
                  <a16:creationId xmlns:a16="http://schemas.microsoft.com/office/drawing/2014/main" id="{9CEF72D3-2E8A-4834-A630-E6D9B1B0146A}"/>
                </a:ext>
              </a:extLst>
            </xdr:cNvPr>
            <xdr:cNvSpPr txBox="1"/>
          </xdr:nvSpPr>
          <xdr:spPr>
            <a:xfrm>
              <a:off x="396240" y="174985680"/>
              <a:ext cx="1371600" cy="457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i="0">
                  <a:latin typeface="Cambria Math" panose="02040503050406030204" pitchFamily="18" charset="0"/>
                </a:rPr>
                <a:t>(</a:t>
              </a:r>
              <a:r>
                <a:rPr lang="da-DK" sz="1200" b="0" i="0">
                  <a:latin typeface="Cambria Math" panose="02040503050406030204" pitchFamily="18" charset="0"/>
                </a:rPr>
                <a:t>A </a:t>
              </a:r>
              <a:r>
                <a:rPr lang="da-DK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∙(a+b))/</a:t>
              </a:r>
              <a:r>
                <a:rPr lang="da-DK" sz="1200" b="0" i="0">
                  <a:latin typeface="Cambria Math" panose="02040503050406030204" pitchFamily="18" charset="0"/>
                </a:rPr>
                <a:t>2</a:t>
              </a:r>
              <a:endParaRPr lang="da-DK" sz="1100" i="0"/>
            </a:p>
          </xdr:txBody>
        </xdr:sp>
      </mc:Fallback>
    </mc:AlternateContent>
    <xdr:clientData/>
  </xdr:twoCellAnchor>
  <xdr:twoCellAnchor>
    <xdr:from>
      <xdr:col>0</xdr:col>
      <xdr:colOff>220980</xdr:colOff>
      <xdr:row>949</xdr:row>
      <xdr:rowOff>22860</xdr:rowOff>
    </xdr:from>
    <xdr:to>
      <xdr:col>1</xdr:col>
      <xdr:colOff>1135380</xdr:colOff>
      <xdr:row>951</xdr:row>
      <xdr:rowOff>114300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4" name="Tekstfelt 233">
              <a:extLst>
                <a:ext uri="{FF2B5EF4-FFF2-40B4-BE49-F238E27FC236}">
                  <a16:creationId xmlns:a16="http://schemas.microsoft.com/office/drawing/2014/main" id="{54F899DF-B943-4140-AB96-FD26FBEAC646}"/>
                </a:ext>
              </a:extLst>
            </xdr:cNvPr>
            <xdr:cNvSpPr txBox="1"/>
          </xdr:nvSpPr>
          <xdr:spPr>
            <a:xfrm>
              <a:off x="220980" y="174437040"/>
              <a:ext cx="1371600" cy="457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a</m:t>
                        </m:r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b</m:t>
                        </m:r>
                      </m:num>
                      <m:den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2</m:t>
                        </m:r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A</m:t>
                        </m:r>
                      </m:den>
                    </m:f>
                  </m:oMath>
                </m:oMathPara>
              </a14:m>
              <a:endParaRPr lang="da-DK" sz="1100" i="0"/>
            </a:p>
          </xdr:txBody>
        </xdr:sp>
      </mc:Choice>
      <mc:Fallback xmlns="">
        <xdr:sp macro="" textlink="">
          <xdr:nvSpPr>
            <xdr:cNvPr id="234" name="Tekstfelt 233">
              <a:extLst>
                <a:ext uri="{FF2B5EF4-FFF2-40B4-BE49-F238E27FC236}">
                  <a16:creationId xmlns:a16="http://schemas.microsoft.com/office/drawing/2014/main" id="{54F899DF-B943-4140-AB96-FD26FBEAC646}"/>
                </a:ext>
              </a:extLst>
            </xdr:cNvPr>
            <xdr:cNvSpPr txBox="1"/>
          </xdr:nvSpPr>
          <xdr:spPr>
            <a:xfrm>
              <a:off x="220980" y="174437040"/>
              <a:ext cx="1371600" cy="457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i="0">
                  <a:latin typeface="Cambria Math" panose="02040503050406030204" pitchFamily="18" charset="0"/>
                </a:rPr>
                <a:t>(</a:t>
              </a:r>
              <a:r>
                <a:rPr lang="da-DK" sz="1200" b="0" i="0">
                  <a:latin typeface="Cambria Math" panose="02040503050406030204" pitchFamily="18" charset="0"/>
                </a:rPr>
                <a:t>a+b)/2A</a:t>
              </a:r>
              <a:endParaRPr lang="da-DK" sz="1100" i="0"/>
            </a:p>
          </xdr:txBody>
        </xdr:sp>
      </mc:Fallback>
    </mc:AlternateContent>
    <xdr:clientData/>
  </xdr:twoCellAnchor>
  <xdr:twoCellAnchor>
    <xdr:from>
      <xdr:col>0</xdr:col>
      <xdr:colOff>335280</xdr:colOff>
      <xdr:row>946</xdr:row>
      <xdr:rowOff>30480</xdr:rowOff>
    </xdr:from>
    <xdr:to>
      <xdr:col>1</xdr:col>
      <xdr:colOff>1249680</xdr:colOff>
      <xdr:row>948</xdr:row>
      <xdr:rowOff>121920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5" name="Tekstfelt 234">
              <a:extLst>
                <a:ext uri="{FF2B5EF4-FFF2-40B4-BE49-F238E27FC236}">
                  <a16:creationId xmlns:a16="http://schemas.microsoft.com/office/drawing/2014/main" id="{AE392940-FE44-4613-9A8E-EDCD7AAA85CA}"/>
                </a:ext>
              </a:extLst>
            </xdr:cNvPr>
            <xdr:cNvSpPr txBox="1"/>
          </xdr:nvSpPr>
          <xdr:spPr>
            <a:xfrm>
              <a:off x="335280" y="173896020"/>
              <a:ext cx="1371600" cy="457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A</m:t>
                        </m:r>
                      </m:num>
                      <m:den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2(</m:t>
                        </m:r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a</m:t>
                        </m:r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b</m:t>
                        </m:r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da-DK" sz="1100" i="0"/>
            </a:p>
          </xdr:txBody>
        </xdr:sp>
      </mc:Choice>
      <mc:Fallback xmlns="">
        <xdr:sp macro="" textlink="">
          <xdr:nvSpPr>
            <xdr:cNvPr id="235" name="Tekstfelt 234">
              <a:extLst>
                <a:ext uri="{FF2B5EF4-FFF2-40B4-BE49-F238E27FC236}">
                  <a16:creationId xmlns:a16="http://schemas.microsoft.com/office/drawing/2014/main" id="{AE392940-FE44-4613-9A8E-EDCD7AAA85CA}"/>
                </a:ext>
              </a:extLst>
            </xdr:cNvPr>
            <xdr:cNvSpPr txBox="1"/>
          </xdr:nvSpPr>
          <xdr:spPr>
            <a:xfrm>
              <a:off x="335280" y="173896020"/>
              <a:ext cx="1371600" cy="457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0" i="0">
                  <a:latin typeface="Cambria Math" panose="02040503050406030204" pitchFamily="18" charset="0"/>
                </a:rPr>
                <a:t>A/(2(a+b))</a:t>
              </a:r>
              <a:endParaRPr lang="da-DK" sz="1100" i="0"/>
            </a:p>
          </xdr:txBody>
        </xdr:sp>
      </mc:Fallback>
    </mc:AlternateContent>
    <xdr:clientData/>
  </xdr:twoCellAnchor>
  <xdr:twoCellAnchor>
    <xdr:from>
      <xdr:col>0</xdr:col>
      <xdr:colOff>228600</xdr:colOff>
      <xdr:row>943</xdr:row>
      <xdr:rowOff>30480</xdr:rowOff>
    </xdr:from>
    <xdr:to>
      <xdr:col>1</xdr:col>
      <xdr:colOff>1143000</xdr:colOff>
      <xdr:row>945</xdr:row>
      <xdr:rowOff>121920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6" name="Tekstfelt 235">
              <a:extLst>
                <a:ext uri="{FF2B5EF4-FFF2-40B4-BE49-F238E27FC236}">
                  <a16:creationId xmlns:a16="http://schemas.microsoft.com/office/drawing/2014/main" id="{ED1DA142-D5E8-40FE-BD84-4E6986913DD5}"/>
                </a:ext>
              </a:extLst>
            </xdr:cNvPr>
            <xdr:cNvSpPr txBox="1"/>
          </xdr:nvSpPr>
          <xdr:spPr>
            <a:xfrm>
              <a:off x="228600" y="173347380"/>
              <a:ext cx="1371600" cy="457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2</m:t>
                        </m:r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A</m:t>
                        </m:r>
                      </m:num>
                      <m:den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a</m:t>
                        </m:r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b</m:t>
                        </m:r>
                      </m:den>
                    </m:f>
                  </m:oMath>
                </m:oMathPara>
              </a14:m>
              <a:endParaRPr lang="da-DK" sz="1100" i="0"/>
            </a:p>
          </xdr:txBody>
        </xdr:sp>
      </mc:Choice>
      <mc:Fallback xmlns="">
        <xdr:sp macro="" textlink="">
          <xdr:nvSpPr>
            <xdr:cNvPr id="236" name="Tekstfelt 235">
              <a:extLst>
                <a:ext uri="{FF2B5EF4-FFF2-40B4-BE49-F238E27FC236}">
                  <a16:creationId xmlns:a16="http://schemas.microsoft.com/office/drawing/2014/main" id="{ED1DA142-D5E8-40FE-BD84-4E6986913DD5}"/>
                </a:ext>
              </a:extLst>
            </xdr:cNvPr>
            <xdr:cNvSpPr txBox="1"/>
          </xdr:nvSpPr>
          <xdr:spPr>
            <a:xfrm>
              <a:off x="228600" y="173347380"/>
              <a:ext cx="1371600" cy="4572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0" i="0">
                  <a:latin typeface="Cambria Math" panose="02040503050406030204" pitchFamily="18" charset="0"/>
                </a:rPr>
                <a:t>2A/(a+b)</a:t>
              </a:r>
              <a:endParaRPr lang="da-DK" sz="1100" i="0"/>
            </a:p>
          </xdr:txBody>
        </xdr:sp>
      </mc:Fallback>
    </mc:AlternateContent>
    <xdr:clientData/>
  </xdr:twoCellAnchor>
  <xdr:twoCellAnchor editAs="oneCell">
    <xdr:from>
      <xdr:col>1</xdr:col>
      <xdr:colOff>45720</xdr:colOff>
      <xdr:row>974</xdr:row>
      <xdr:rowOff>121921</xdr:rowOff>
    </xdr:from>
    <xdr:to>
      <xdr:col>1</xdr:col>
      <xdr:colOff>2865120</xdr:colOff>
      <xdr:row>987</xdr:row>
      <xdr:rowOff>2247</xdr:rowOff>
    </xdr:to>
    <xdr:pic>
      <xdr:nvPicPr>
        <xdr:cNvPr id="187" name="Billede 186">
          <a:extLst>
            <a:ext uri="{FF2B5EF4-FFF2-40B4-BE49-F238E27FC236}">
              <a16:creationId xmlns:a16="http://schemas.microsoft.com/office/drawing/2014/main" id="{6A9801A4-B134-4456-96C3-1043F9A7A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02920" y="179138581"/>
          <a:ext cx="2819400" cy="2257766"/>
        </a:xfrm>
        <a:prstGeom prst="rect">
          <a:avLst/>
        </a:prstGeom>
      </xdr:spPr>
    </xdr:pic>
    <xdr:clientData/>
  </xdr:twoCellAnchor>
  <xdr:twoCellAnchor>
    <xdr:from>
      <xdr:col>0</xdr:col>
      <xdr:colOff>129540</xdr:colOff>
      <xdr:row>1001</xdr:row>
      <xdr:rowOff>68580</xdr:rowOff>
    </xdr:from>
    <xdr:to>
      <xdr:col>1</xdr:col>
      <xdr:colOff>485775</xdr:colOff>
      <xdr:row>1004</xdr:row>
      <xdr:rowOff>30480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7" name="Tekstfelt 236">
              <a:extLst>
                <a:ext uri="{FF2B5EF4-FFF2-40B4-BE49-F238E27FC236}">
                  <a16:creationId xmlns:a16="http://schemas.microsoft.com/office/drawing/2014/main" id="{E0F6D2F8-33C6-48D1-969A-01F12893DA45}"/>
                </a:ext>
              </a:extLst>
            </xdr:cNvPr>
            <xdr:cNvSpPr txBox="1"/>
          </xdr:nvSpPr>
          <xdr:spPr>
            <a:xfrm>
              <a:off x="129540" y="184023000"/>
              <a:ext cx="813435" cy="5105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x</m:t>
                        </m:r>
                      </m:num>
                      <m:den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4</m:t>
                        </m:r>
                      </m:den>
                    </m:f>
                  </m:oMath>
                </m:oMathPara>
              </a14:m>
              <a:endParaRPr lang="da-DK" sz="1100" i="0"/>
            </a:p>
          </xdr:txBody>
        </xdr:sp>
      </mc:Choice>
      <mc:Fallback xmlns="">
        <xdr:sp macro="" textlink="">
          <xdr:nvSpPr>
            <xdr:cNvPr id="237" name="Tekstfelt 236">
              <a:extLst>
                <a:ext uri="{FF2B5EF4-FFF2-40B4-BE49-F238E27FC236}">
                  <a16:creationId xmlns:a16="http://schemas.microsoft.com/office/drawing/2014/main" id="{E0F6D2F8-33C6-48D1-969A-01F12893DA45}"/>
                </a:ext>
              </a:extLst>
            </xdr:cNvPr>
            <xdr:cNvSpPr txBox="1"/>
          </xdr:nvSpPr>
          <xdr:spPr>
            <a:xfrm>
              <a:off x="129540" y="184023000"/>
              <a:ext cx="813435" cy="5105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:r>
                <a:rPr lang="da-DK" sz="1200" b="0" i="0">
                  <a:latin typeface="Cambria Math" panose="02040503050406030204" pitchFamily="18" charset="0"/>
                </a:rPr>
                <a:t>x/4</a:t>
              </a:r>
              <a:endParaRPr lang="da-DK" sz="1100" i="0"/>
            </a:p>
          </xdr:txBody>
        </xdr:sp>
      </mc:Fallback>
    </mc:AlternateContent>
    <xdr:clientData/>
  </xdr:twoCellAnchor>
  <xdr:twoCellAnchor>
    <xdr:from>
      <xdr:col>1</xdr:col>
      <xdr:colOff>53341</xdr:colOff>
      <xdr:row>1005</xdr:row>
      <xdr:rowOff>0</xdr:rowOff>
    </xdr:from>
    <xdr:to>
      <xdr:col>7</xdr:col>
      <xdr:colOff>220980</xdr:colOff>
      <xdr:row>1014</xdr:row>
      <xdr:rowOff>76200</xdr:rowOff>
    </xdr:to>
    <xdr:grpSp>
      <xdr:nvGrpSpPr>
        <xdr:cNvPr id="241" name="Gruppe 240">
          <a:extLst>
            <a:ext uri="{FF2B5EF4-FFF2-40B4-BE49-F238E27FC236}">
              <a16:creationId xmlns:a16="http://schemas.microsoft.com/office/drawing/2014/main" id="{AE4BBBC9-EBC5-4826-A3CE-04E2485203E6}"/>
            </a:ext>
          </a:extLst>
        </xdr:cNvPr>
        <xdr:cNvGrpSpPr/>
      </xdr:nvGrpSpPr>
      <xdr:grpSpPr>
        <a:xfrm>
          <a:off x="510541" y="184876440"/>
          <a:ext cx="5273039" cy="1722120"/>
          <a:chOff x="510541" y="184685940"/>
          <a:chExt cx="5273039" cy="1722120"/>
        </a:xfrm>
      </xdr:grpSpPr>
      <xdr:pic>
        <xdr:nvPicPr>
          <xdr:cNvPr id="207" name="Billede 206">
            <a:extLst>
              <a:ext uri="{FF2B5EF4-FFF2-40B4-BE49-F238E27FC236}">
                <a16:creationId xmlns:a16="http://schemas.microsoft.com/office/drawing/2014/main" id="{4B90908B-AF9D-47AB-9FB2-21C4E724B3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/>
          <a:stretch>
            <a:fillRect/>
          </a:stretch>
        </xdr:blipFill>
        <xdr:spPr>
          <a:xfrm>
            <a:off x="510541" y="184685940"/>
            <a:ext cx="5059680" cy="1598126"/>
          </a:xfrm>
          <a:prstGeom prst="rect">
            <a:avLst/>
          </a:prstGeom>
        </xdr:spPr>
      </xdr:pic>
      <xdr:sp macro="" textlink="">
        <xdr:nvSpPr>
          <xdr:cNvPr id="240" name="Tekstfelt 239">
            <a:extLst>
              <a:ext uri="{FF2B5EF4-FFF2-40B4-BE49-F238E27FC236}">
                <a16:creationId xmlns:a16="http://schemas.microsoft.com/office/drawing/2014/main" id="{8B867937-EF20-48AB-9E64-66D9786BA061}"/>
              </a:ext>
            </a:extLst>
          </xdr:cNvPr>
          <xdr:cNvSpPr txBox="1"/>
        </xdr:nvSpPr>
        <xdr:spPr>
          <a:xfrm rot="5400000">
            <a:off x="5368290" y="185992770"/>
            <a:ext cx="541020" cy="289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a-DK" sz="800">
                <a:solidFill>
                  <a:schemeClr val="bg1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krak.dk</a:t>
            </a:r>
          </a:p>
        </xdr:txBody>
      </xdr:sp>
    </xdr:grpSp>
    <xdr:clientData/>
  </xdr:twoCellAnchor>
  <xdr:twoCellAnchor>
    <xdr:from>
      <xdr:col>1</xdr:col>
      <xdr:colOff>53340</xdr:colOff>
      <xdr:row>1028</xdr:row>
      <xdr:rowOff>114300</xdr:rowOff>
    </xdr:from>
    <xdr:to>
      <xdr:col>1</xdr:col>
      <xdr:colOff>2960370</xdr:colOff>
      <xdr:row>1040</xdr:row>
      <xdr:rowOff>144780</xdr:rowOff>
    </xdr:to>
    <xdr:grpSp>
      <xdr:nvGrpSpPr>
        <xdr:cNvPr id="250" name="Gruppe 249">
          <a:extLst>
            <a:ext uri="{FF2B5EF4-FFF2-40B4-BE49-F238E27FC236}">
              <a16:creationId xmlns:a16="http://schemas.microsoft.com/office/drawing/2014/main" id="{10810176-F04A-42D8-8511-C6375D750701}"/>
            </a:ext>
          </a:extLst>
        </xdr:cNvPr>
        <xdr:cNvGrpSpPr/>
      </xdr:nvGrpSpPr>
      <xdr:grpSpPr>
        <a:xfrm>
          <a:off x="510540" y="189196980"/>
          <a:ext cx="2907030" cy="2225040"/>
          <a:chOff x="510540" y="189006480"/>
          <a:chExt cx="2907030" cy="2225040"/>
        </a:xfrm>
      </xdr:grpSpPr>
      <xdr:sp macro="" textlink="">
        <xdr:nvSpPr>
          <xdr:cNvPr id="247" name="Tekstfelt 246">
            <a:extLst>
              <a:ext uri="{FF2B5EF4-FFF2-40B4-BE49-F238E27FC236}">
                <a16:creationId xmlns:a16="http://schemas.microsoft.com/office/drawing/2014/main" id="{46588067-833E-4BC8-BD52-14A457A3C428}"/>
              </a:ext>
            </a:extLst>
          </xdr:cNvPr>
          <xdr:cNvSpPr txBox="1"/>
        </xdr:nvSpPr>
        <xdr:spPr>
          <a:xfrm>
            <a:off x="533400" y="190903860"/>
            <a:ext cx="2499360" cy="3276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1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4,5 m</a:t>
            </a:r>
          </a:p>
        </xdr:txBody>
      </xdr:sp>
      <xdr:grpSp>
        <xdr:nvGrpSpPr>
          <xdr:cNvPr id="249" name="Gruppe 248">
            <a:extLst>
              <a:ext uri="{FF2B5EF4-FFF2-40B4-BE49-F238E27FC236}">
                <a16:creationId xmlns:a16="http://schemas.microsoft.com/office/drawing/2014/main" id="{D952242F-B92C-4A3E-AAAB-B8B910B48312}"/>
              </a:ext>
            </a:extLst>
          </xdr:cNvPr>
          <xdr:cNvGrpSpPr/>
        </xdr:nvGrpSpPr>
        <xdr:grpSpPr>
          <a:xfrm>
            <a:off x="510540" y="189006480"/>
            <a:ext cx="2907030" cy="1889760"/>
            <a:chOff x="510540" y="189006480"/>
            <a:chExt cx="2907030" cy="1889760"/>
          </a:xfrm>
        </xdr:grpSpPr>
        <xdr:pic>
          <xdr:nvPicPr>
            <xdr:cNvPr id="239" name="Billede 238">
              <a:extLst>
                <a:ext uri="{FF2B5EF4-FFF2-40B4-BE49-F238E27FC236}">
                  <a16:creationId xmlns:a16="http://schemas.microsoft.com/office/drawing/2014/main" id="{29F335E1-6FE6-45B5-922C-848BF6ADF6D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1"/>
            <a:stretch>
              <a:fillRect/>
            </a:stretch>
          </xdr:blipFill>
          <xdr:spPr>
            <a:xfrm>
              <a:off x="510541" y="189006480"/>
              <a:ext cx="2537459" cy="1803165"/>
            </a:xfrm>
            <a:prstGeom prst="rect">
              <a:avLst/>
            </a:prstGeom>
          </xdr:spPr>
        </xdr:pic>
        <xdr:cxnSp macro="">
          <xdr:nvCxnSpPr>
            <xdr:cNvPr id="243" name="Lige pilforbindelse 242">
              <a:extLst>
                <a:ext uri="{FF2B5EF4-FFF2-40B4-BE49-F238E27FC236}">
                  <a16:creationId xmlns:a16="http://schemas.microsoft.com/office/drawing/2014/main" id="{0EFF1A15-0205-4C04-8AB8-5650AC857403}"/>
                </a:ext>
              </a:extLst>
            </xdr:cNvPr>
            <xdr:cNvCxnSpPr/>
          </xdr:nvCxnSpPr>
          <xdr:spPr>
            <a:xfrm>
              <a:off x="510540" y="190896240"/>
              <a:ext cx="2529840" cy="0"/>
            </a:xfrm>
            <a:prstGeom prst="straightConnector1">
              <a:avLst/>
            </a:prstGeom>
            <a:ln>
              <a:solidFill>
                <a:srgbClr val="C00000"/>
              </a:solidFill>
              <a:prstDash val="dash"/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44" name="Lige pilforbindelse 243">
              <a:extLst>
                <a:ext uri="{FF2B5EF4-FFF2-40B4-BE49-F238E27FC236}">
                  <a16:creationId xmlns:a16="http://schemas.microsoft.com/office/drawing/2014/main" id="{92238917-1B9C-4FA9-9357-1D337B6F0CE7}"/>
                </a:ext>
              </a:extLst>
            </xdr:cNvPr>
            <xdr:cNvCxnSpPr/>
          </xdr:nvCxnSpPr>
          <xdr:spPr>
            <a:xfrm flipV="1">
              <a:off x="3131820" y="189014100"/>
              <a:ext cx="0" cy="1775460"/>
            </a:xfrm>
            <a:prstGeom prst="straightConnector1">
              <a:avLst/>
            </a:prstGeom>
            <a:ln>
              <a:solidFill>
                <a:srgbClr val="C00000"/>
              </a:solidFill>
              <a:prstDash val="dash"/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48" name="Tekstfelt 247">
              <a:extLst>
                <a:ext uri="{FF2B5EF4-FFF2-40B4-BE49-F238E27FC236}">
                  <a16:creationId xmlns:a16="http://schemas.microsoft.com/office/drawing/2014/main" id="{89F41CC7-63C5-47B6-A194-4D7646E2B1AE}"/>
                </a:ext>
              </a:extLst>
            </xdr:cNvPr>
            <xdr:cNvSpPr txBox="1"/>
          </xdr:nvSpPr>
          <xdr:spPr>
            <a:xfrm rot="5400000">
              <a:off x="2381250" y="189730380"/>
              <a:ext cx="1744980" cy="3276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da-DK" sz="1100">
                  <a:solidFill>
                    <a:srgbClr val="C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3 m</a:t>
              </a:r>
            </a:p>
          </xdr:txBody>
        </xdr:sp>
      </xdr:grpSp>
    </xdr:grpSp>
    <xdr:clientData/>
  </xdr:twoCellAnchor>
  <xdr:twoCellAnchor>
    <xdr:from>
      <xdr:col>1</xdr:col>
      <xdr:colOff>114300</xdr:colOff>
      <xdr:row>1049</xdr:row>
      <xdr:rowOff>121920</xdr:rowOff>
    </xdr:from>
    <xdr:to>
      <xdr:col>1</xdr:col>
      <xdr:colOff>1196340</xdr:colOff>
      <xdr:row>1055</xdr:row>
      <xdr:rowOff>104640</xdr:rowOff>
    </xdr:to>
    <xdr:grpSp>
      <xdr:nvGrpSpPr>
        <xdr:cNvPr id="256" name="Gruppe 255">
          <a:extLst>
            <a:ext uri="{FF2B5EF4-FFF2-40B4-BE49-F238E27FC236}">
              <a16:creationId xmlns:a16="http://schemas.microsoft.com/office/drawing/2014/main" id="{8141AF9C-E175-40A0-819B-68898B175C6E}"/>
            </a:ext>
          </a:extLst>
        </xdr:cNvPr>
        <xdr:cNvGrpSpPr/>
      </xdr:nvGrpSpPr>
      <xdr:grpSpPr>
        <a:xfrm>
          <a:off x="571500" y="193075560"/>
          <a:ext cx="1082040" cy="1080000"/>
          <a:chOff x="571500" y="192885060"/>
          <a:chExt cx="1082040" cy="1080000"/>
        </a:xfrm>
      </xdr:grpSpPr>
      <xdr:grpSp>
        <xdr:nvGrpSpPr>
          <xdr:cNvPr id="254" name="Gruppe 253">
            <a:extLst>
              <a:ext uri="{FF2B5EF4-FFF2-40B4-BE49-F238E27FC236}">
                <a16:creationId xmlns:a16="http://schemas.microsoft.com/office/drawing/2014/main" id="{E9CE4F57-D9C1-4F44-80CB-BC03E6008D29}"/>
              </a:ext>
            </a:extLst>
          </xdr:cNvPr>
          <xdr:cNvGrpSpPr/>
        </xdr:nvGrpSpPr>
        <xdr:grpSpPr>
          <a:xfrm>
            <a:off x="571500" y="192885060"/>
            <a:ext cx="1080000" cy="1080000"/>
            <a:chOff x="571500" y="192885060"/>
            <a:chExt cx="1080000" cy="1080000"/>
          </a:xfrm>
        </xdr:grpSpPr>
        <xdr:sp macro="" textlink="">
          <xdr:nvSpPr>
            <xdr:cNvPr id="251" name="Ellipse 250">
              <a:extLst>
                <a:ext uri="{FF2B5EF4-FFF2-40B4-BE49-F238E27FC236}">
                  <a16:creationId xmlns:a16="http://schemas.microsoft.com/office/drawing/2014/main" id="{32708C33-6812-49A5-82BF-7392A8EEB651}"/>
                </a:ext>
              </a:extLst>
            </xdr:cNvPr>
            <xdr:cNvSpPr/>
          </xdr:nvSpPr>
          <xdr:spPr>
            <a:xfrm>
              <a:off x="571500" y="192885060"/>
              <a:ext cx="1080000" cy="1080000"/>
            </a:xfrm>
            <a:prstGeom prst="ellipse">
              <a:avLst/>
            </a:prstGeom>
            <a:noFill/>
            <a:ln w="6350">
              <a:solidFill>
                <a:schemeClr val="tx1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a-DK" sz="1100"/>
            </a:p>
          </xdr:txBody>
        </xdr:sp>
        <xdr:cxnSp macro="">
          <xdr:nvCxnSpPr>
            <xdr:cNvPr id="253" name="Lige forbindelse 252">
              <a:extLst>
                <a:ext uri="{FF2B5EF4-FFF2-40B4-BE49-F238E27FC236}">
                  <a16:creationId xmlns:a16="http://schemas.microsoft.com/office/drawing/2014/main" id="{6CF30B15-4862-47F9-B608-52391A456725}"/>
                </a:ext>
              </a:extLst>
            </xdr:cNvPr>
            <xdr:cNvCxnSpPr/>
          </xdr:nvCxnSpPr>
          <xdr:spPr>
            <a:xfrm flipH="1">
              <a:off x="1104900" y="193409820"/>
              <a:ext cx="538980" cy="1020"/>
            </a:xfrm>
            <a:prstGeom prst="line">
              <a:avLst/>
            </a:prstGeom>
            <a:ln>
              <a:solidFill>
                <a:srgbClr val="C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255" name="Tekstfelt 254">
            <a:extLst>
              <a:ext uri="{FF2B5EF4-FFF2-40B4-BE49-F238E27FC236}">
                <a16:creationId xmlns:a16="http://schemas.microsoft.com/office/drawing/2014/main" id="{3286ED05-C21A-4B49-9096-09DDDE178377}"/>
              </a:ext>
            </a:extLst>
          </xdr:cNvPr>
          <xdr:cNvSpPr txBox="1"/>
        </xdr:nvSpPr>
        <xdr:spPr>
          <a:xfrm>
            <a:off x="1104900" y="193182240"/>
            <a:ext cx="54864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1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4</a:t>
            </a:r>
          </a:p>
        </xdr:txBody>
      </xdr:sp>
    </xdr:grpSp>
    <xdr:clientData/>
  </xdr:twoCellAnchor>
  <xdr:twoCellAnchor>
    <xdr:from>
      <xdr:col>1</xdr:col>
      <xdr:colOff>2087880</xdr:colOff>
      <xdr:row>1049</xdr:row>
      <xdr:rowOff>99060</xdr:rowOff>
    </xdr:from>
    <xdr:to>
      <xdr:col>1</xdr:col>
      <xdr:colOff>3741420</xdr:colOff>
      <xdr:row>1055</xdr:row>
      <xdr:rowOff>114300</xdr:rowOff>
    </xdr:to>
    <xdr:sp macro="" textlink="">
      <xdr:nvSpPr>
        <xdr:cNvPr id="257" name="Tekstfelt 256">
          <a:extLst>
            <a:ext uri="{FF2B5EF4-FFF2-40B4-BE49-F238E27FC236}">
              <a16:creationId xmlns:a16="http://schemas.microsoft.com/office/drawing/2014/main" id="{6C3855E1-713E-4A46-8025-F7967D16A664}"/>
            </a:ext>
          </a:extLst>
        </xdr:cNvPr>
        <xdr:cNvSpPr txBox="1"/>
      </xdr:nvSpPr>
      <xdr:spPr>
        <a:xfrm>
          <a:off x="2545080" y="192862200"/>
          <a:ext cx="1653540" cy="111252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63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 u="sng">
              <a:latin typeface="Arial" panose="020B0604020202020204" pitchFamily="34" charset="0"/>
              <a:cs typeface="Arial" panose="020B0604020202020204" pitchFamily="34" charset="0"/>
            </a:rPr>
            <a:t>Cirkel:</a:t>
          </a:r>
        </a:p>
        <a:p>
          <a:r>
            <a:rPr lang="da-DK" sz="1100">
              <a:latin typeface="Arial" panose="020B0604020202020204" pitchFamily="34" charset="0"/>
              <a:cs typeface="Arial" panose="020B0604020202020204" pitchFamily="34" charset="0"/>
            </a:rPr>
            <a:t>A = </a:t>
          </a:r>
          <a:r>
            <a:rPr lang="el-GR" sz="1100">
              <a:latin typeface="Arial" panose="020B0604020202020204" pitchFamily="34" charset="0"/>
              <a:cs typeface="Arial" panose="020B0604020202020204" pitchFamily="34" charset="0"/>
            </a:rPr>
            <a:t>π</a:t>
          </a:r>
          <a:r>
            <a:rPr lang="da-DK" sz="1100">
              <a:latin typeface="Arial" panose="020B0604020202020204" pitchFamily="34" charset="0"/>
              <a:cs typeface="Arial" panose="020B0604020202020204" pitchFamily="34" charset="0"/>
            </a:rPr>
            <a:t> ∙ r</a:t>
          </a:r>
          <a:r>
            <a:rPr lang="da-DK" sz="110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  <a:p>
          <a:r>
            <a:rPr lang="da-DK" sz="1100">
              <a:latin typeface="Arial" panose="020B0604020202020204" pitchFamily="34" charset="0"/>
              <a:cs typeface="Arial" panose="020B0604020202020204" pitchFamily="34" charset="0"/>
            </a:rPr>
            <a:t>O = 2 ∙ r ∙ </a:t>
          </a:r>
          <a:r>
            <a:rPr lang="el-GR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π</a:t>
          </a:r>
          <a:endParaRPr lang="da-DK" sz="11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da-DK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 er cirklens areal</a:t>
          </a:r>
        </a:p>
        <a:p>
          <a:r>
            <a:rPr lang="da-DK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</a:t>
          </a:r>
          <a:r>
            <a:rPr lang="da-DK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er cirklens omkreds</a:t>
          </a:r>
        </a:p>
        <a:p>
          <a:r>
            <a:rPr lang="da-DK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 er cirklens radius</a:t>
          </a:r>
          <a:endParaRPr lang="da-DK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45720</xdr:colOff>
      <xdr:row>1089</xdr:row>
      <xdr:rowOff>83820</xdr:rowOff>
    </xdr:from>
    <xdr:to>
      <xdr:col>1</xdr:col>
      <xdr:colOff>2697480</xdr:colOff>
      <xdr:row>1106</xdr:row>
      <xdr:rowOff>154859</xdr:rowOff>
    </xdr:to>
    <xdr:pic>
      <xdr:nvPicPr>
        <xdr:cNvPr id="258" name="Billede 257">
          <a:extLst>
            <a:ext uri="{FF2B5EF4-FFF2-40B4-BE49-F238E27FC236}">
              <a16:creationId xmlns:a16="http://schemas.microsoft.com/office/drawing/2014/main" id="{30DD18F9-D63A-412F-A9DC-091A0A8B7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02920" y="198516240"/>
          <a:ext cx="2651760" cy="3179999"/>
        </a:xfrm>
        <a:prstGeom prst="rect">
          <a:avLst/>
        </a:prstGeom>
      </xdr:spPr>
    </xdr:pic>
    <xdr:clientData/>
  </xdr:twoCellAnchor>
  <xdr:twoCellAnchor>
    <xdr:from>
      <xdr:col>1</xdr:col>
      <xdr:colOff>99060</xdr:colOff>
      <xdr:row>1114</xdr:row>
      <xdr:rowOff>91440</xdr:rowOff>
    </xdr:from>
    <xdr:to>
      <xdr:col>8</xdr:col>
      <xdr:colOff>22860</xdr:colOff>
      <xdr:row>1120</xdr:row>
      <xdr:rowOff>7620</xdr:rowOff>
    </xdr:to>
    <xdr:grpSp>
      <xdr:nvGrpSpPr>
        <xdr:cNvPr id="266" name="Gruppe 265">
          <a:extLst>
            <a:ext uri="{FF2B5EF4-FFF2-40B4-BE49-F238E27FC236}">
              <a16:creationId xmlns:a16="http://schemas.microsoft.com/office/drawing/2014/main" id="{5AE00FA2-E4A7-46A5-A841-6B2CE12AB5F5}"/>
            </a:ext>
          </a:extLst>
        </xdr:cNvPr>
        <xdr:cNvGrpSpPr/>
      </xdr:nvGrpSpPr>
      <xdr:grpSpPr>
        <a:xfrm>
          <a:off x="556260" y="204932280"/>
          <a:ext cx="5257800" cy="1013460"/>
          <a:chOff x="556260" y="203095860"/>
          <a:chExt cx="5257800" cy="1013460"/>
        </a:xfrm>
      </xdr:grpSpPr>
      <xdr:grpSp>
        <xdr:nvGrpSpPr>
          <xdr:cNvPr id="264" name="Gruppe 263">
            <a:extLst>
              <a:ext uri="{FF2B5EF4-FFF2-40B4-BE49-F238E27FC236}">
                <a16:creationId xmlns:a16="http://schemas.microsoft.com/office/drawing/2014/main" id="{3777D4F6-68DC-4ACC-9EA8-8F8AEE7173A0}"/>
              </a:ext>
            </a:extLst>
          </xdr:cNvPr>
          <xdr:cNvGrpSpPr/>
        </xdr:nvGrpSpPr>
        <xdr:grpSpPr>
          <a:xfrm>
            <a:off x="556260" y="203095860"/>
            <a:ext cx="4655820" cy="978492"/>
            <a:chOff x="556260" y="203095860"/>
            <a:chExt cx="4655820" cy="978492"/>
          </a:xfrm>
        </xdr:grpSpPr>
        <xdr:pic>
          <xdr:nvPicPr>
            <xdr:cNvPr id="260" name="Billede 259">
              <a:extLst>
                <a:ext uri="{FF2B5EF4-FFF2-40B4-BE49-F238E27FC236}">
                  <a16:creationId xmlns:a16="http://schemas.microsoft.com/office/drawing/2014/main" id="{E9C51505-3FFE-4F9B-8268-220F36E618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56260" y="203461621"/>
              <a:ext cx="1790700" cy="574460"/>
            </a:xfrm>
            <a:prstGeom prst="rect">
              <a:avLst/>
            </a:prstGeom>
          </xdr:spPr>
        </xdr:pic>
        <xdr:pic>
          <xdr:nvPicPr>
            <xdr:cNvPr id="261" name="Billede 260">
              <a:extLst>
                <a:ext uri="{FF2B5EF4-FFF2-40B4-BE49-F238E27FC236}">
                  <a16:creationId xmlns:a16="http://schemas.microsoft.com/office/drawing/2014/main" id="{EA72C322-8527-4236-AA4A-F1C136B4894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827020" y="203309220"/>
              <a:ext cx="2385060" cy="765132"/>
            </a:xfrm>
            <a:prstGeom prst="rect">
              <a:avLst/>
            </a:prstGeom>
          </xdr:spPr>
        </xdr:pic>
        <xdr:sp macro="" textlink="">
          <xdr:nvSpPr>
            <xdr:cNvPr id="262" name="Tekstfelt 261">
              <a:extLst>
                <a:ext uri="{FF2B5EF4-FFF2-40B4-BE49-F238E27FC236}">
                  <a16:creationId xmlns:a16="http://schemas.microsoft.com/office/drawing/2014/main" id="{B2BCCCBB-758C-47F9-8EAD-7F642CD991EE}"/>
                </a:ext>
              </a:extLst>
            </xdr:cNvPr>
            <xdr:cNvSpPr txBox="1"/>
          </xdr:nvSpPr>
          <xdr:spPr>
            <a:xfrm>
              <a:off x="861060" y="203095860"/>
              <a:ext cx="1150620" cy="480060"/>
            </a:xfrm>
            <a:prstGeom prst="rect">
              <a:avLst/>
            </a:prstGeom>
            <a:solidFill>
              <a:schemeClr val="accent1">
                <a:lumMod val="40000"/>
                <a:lumOff val="60000"/>
                <a:alpha val="85000"/>
              </a:schemeClr>
            </a:solidFill>
            <a:ln w="6350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da-DK" sz="1100">
                  <a:latin typeface="Arial" panose="020B0604020202020204" pitchFamily="34" charset="0"/>
                  <a:cs typeface="Arial" panose="020B0604020202020204" pitchFamily="34" charset="0"/>
                </a:rPr>
                <a:t>Franskbrød</a:t>
              </a:r>
            </a:p>
            <a:p>
              <a:pPr algn="ctr"/>
              <a:r>
                <a:rPr lang="da-DK" sz="1100">
                  <a:latin typeface="Arial" panose="020B0604020202020204" pitchFamily="34" charset="0"/>
                  <a:cs typeface="Arial" panose="020B0604020202020204" pitchFamily="34" charset="0"/>
                </a:rPr>
                <a:t>1200</a:t>
              </a:r>
              <a:r>
                <a:rPr lang="da-DK" sz="1100" baseline="0">
                  <a:latin typeface="Arial" panose="020B0604020202020204" pitchFamily="34" charset="0"/>
                  <a:cs typeface="Arial" panose="020B0604020202020204" pitchFamily="34" charset="0"/>
                </a:rPr>
                <a:t> g</a:t>
              </a:r>
            </a:p>
          </xdr:txBody>
        </xdr:sp>
        <xdr:sp macro="" textlink="">
          <xdr:nvSpPr>
            <xdr:cNvPr id="263" name="Tekstfelt 262">
              <a:extLst>
                <a:ext uri="{FF2B5EF4-FFF2-40B4-BE49-F238E27FC236}">
                  <a16:creationId xmlns:a16="http://schemas.microsoft.com/office/drawing/2014/main" id="{963DD6D4-CA3B-4D9F-8DE7-9BDB8B17F781}"/>
                </a:ext>
              </a:extLst>
            </xdr:cNvPr>
            <xdr:cNvSpPr txBox="1"/>
          </xdr:nvSpPr>
          <xdr:spPr>
            <a:xfrm>
              <a:off x="3444240" y="203095860"/>
              <a:ext cx="1150620" cy="480060"/>
            </a:xfrm>
            <a:prstGeom prst="rect">
              <a:avLst/>
            </a:prstGeom>
            <a:solidFill>
              <a:schemeClr val="accent1">
                <a:lumMod val="40000"/>
                <a:lumOff val="60000"/>
                <a:alpha val="85000"/>
              </a:schemeClr>
            </a:solidFill>
            <a:ln w="6350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da-DK" sz="1100">
                  <a:latin typeface="Arial" panose="020B0604020202020204" pitchFamily="34" charset="0"/>
                  <a:cs typeface="Arial" panose="020B0604020202020204" pitchFamily="34" charset="0"/>
                </a:rPr>
                <a:t>Franskbrød</a:t>
              </a:r>
            </a:p>
            <a:p>
              <a:pPr algn="ctr"/>
              <a:r>
                <a:rPr lang="da-DK" sz="1100">
                  <a:latin typeface="Arial" panose="020B0604020202020204" pitchFamily="34" charset="0"/>
                  <a:cs typeface="Arial" panose="020B0604020202020204" pitchFamily="34" charset="0"/>
                </a:rPr>
                <a:t>30 % større</a:t>
              </a:r>
              <a:endParaRPr lang="da-DK" sz="1100" baseline="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265" name="Tekstfelt 264">
            <a:extLst>
              <a:ext uri="{FF2B5EF4-FFF2-40B4-BE49-F238E27FC236}">
                <a16:creationId xmlns:a16="http://schemas.microsoft.com/office/drawing/2014/main" id="{2317800D-783F-4016-B6C5-1D4F16B9FCDD}"/>
              </a:ext>
            </a:extLst>
          </xdr:cNvPr>
          <xdr:cNvSpPr txBox="1"/>
        </xdr:nvSpPr>
        <xdr:spPr>
          <a:xfrm>
            <a:off x="4732020" y="203865480"/>
            <a:ext cx="1082040" cy="2438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a-DK" sz="800">
                <a:solidFill>
                  <a:schemeClr val="bg1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pixabay.com</a:t>
            </a:r>
          </a:p>
        </xdr:txBody>
      </xdr:sp>
    </xdr:grpSp>
    <xdr:clientData/>
  </xdr:twoCellAnchor>
  <xdr:twoCellAnchor editAs="oneCell">
    <xdr:from>
      <xdr:col>1</xdr:col>
      <xdr:colOff>190501</xdr:colOff>
      <xdr:row>1133</xdr:row>
      <xdr:rowOff>99061</xdr:rowOff>
    </xdr:from>
    <xdr:to>
      <xdr:col>1</xdr:col>
      <xdr:colOff>1661160</xdr:colOff>
      <xdr:row>1141</xdr:row>
      <xdr:rowOff>106680</xdr:rowOff>
    </xdr:to>
    <xdr:pic>
      <xdr:nvPicPr>
        <xdr:cNvPr id="242" name="Billede 241">
          <a:extLst>
            <a:ext uri="{FF2B5EF4-FFF2-40B4-BE49-F238E27FC236}">
              <a16:creationId xmlns:a16="http://schemas.microsoft.com/office/drawing/2014/main" id="{580E5C0B-384F-4482-B218-4F8BB5DC0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1" y="206578201"/>
          <a:ext cx="1470659" cy="1470659"/>
        </a:xfrm>
        <a:prstGeom prst="rect">
          <a:avLst/>
        </a:prstGeom>
      </xdr:spPr>
    </xdr:pic>
    <xdr:clientData/>
  </xdr:twoCellAnchor>
  <xdr:twoCellAnchor>
    <xdr:from>
      <xdr:col>1</xdr:col>
      <xdr:colOff>45720</xdr:colOff>
      <xdr:row>1151</xdr:row>
      <xdr:rowOff>175260</xdr:rowOff>
    </xdr:from>
    <xdr:to>
      <xdr:col>1</xdr:col>
      <xdr:colOff>2865120</xdr:colOff>
      <xdr:row>1161</xdr:row>
      <xdr:rowOff>91440</xdr:rowOff>
    </xdr:to>
    <xdr:grpSp>
      <xdr:nvGrpSpPr>
        <xdr:cNvPr id="279" name="Gruppe 278">
          <a:extLst>
            <a:ext uri="{FF2B5EF4-FFF2-40B4-BE49-F238E27FC236}">
              <a16:creationId xmlns:a16="http://schemas.microsoft.com/office/drawing/2014/main" id="{47029454-3D9C-4A4D-AD87-4BD4C41DF8B0}"/>
            </a:ext>
          </a:extLst>
        </xdr:cNvPr>
        <xdr:cNvGrpSpPr/>
      </xdr:nvGrpSpPr>
      <xdr:grpSpPr>
        <a:xfrm>
          <a:off x="502920" y="211782660"/>
          <a:ext cx="2819400" cy="1744980"/>
          <a:chOff x="1242060" y="210235800"/>
          <a:chExt cx="2819400" cy="1744980"/>
        </a:xfrm>
      </xdr:grpSpPr>
      <xdr:grpSp>
        <xdr:nvGrpSpPr>
          <xdr:cNvPr id="277" name="Gruppe 276">
            <a:extLst>
              <a:ext uri="{FF2B5EF4-FFF2-40B4-BE49-F238E27FC236}">
                <a16:creationId xmlns:a16="http://schemas.microsoft.com/office/drawing/2014/main" id="{5C8C3E80-7A72-49F5-83CC-36D71A7389B9}"/>
              </a:ext>
            </a:extLst>
          </xdr:cNvPr>
          <xdr:cNvGrpSpPr/>
        </xdr:nvGrpSpPr>
        <xdr:grpSpPr>
          <a:xfrm>
            <a:off x="1242060" y="210235800"/>
            <a:ext cx="2809740" cy="1744980"/>
            <a:chOff x="1242060" y="210235800"/>
            <a:chExt cx="2809740" cy="1744980"/>
          </a:xfrm>
        </xdr:grpSpPr>
        <xdr:grpSp>
          <xdr:nvGrpSpPr>
            <xdr:cNvPr id="275" name="Gruppe 274">
              <a:extLst>
                <a:ext uri="{FF2B5EF4-FFF2-40B4-BE49-F238E27FC236}">
                  <a16:creationId xmlns:a16="http://schemas.microsoft.com/office/drawing/2014/main" id="{21ABE23E-2FF0-4778-AC3F-CD338070257C}"/>
                </a:ext>
              </a:extLst>
            </xdr:cNvPr>
            <xdr:cNvGrpSpPr/>
          </xdr:nvGrpSpPr>
          <xdr:grpSpPr>
            <a:xfrm>
              <a:off x="1524000" y="210235800"/>
              <a:ext cx="2527800" cy="1744980"/>
              <a:chOff x="1524000" y="210235800"/>
              <a:chExt cx="2527800" cy="1744980"/>
            </a:xfrm>
          </xdr:grpSpPr>
          <xdr:grpSp>
            <xdr:nvGrpSpPr>
              <xdr:cNvPr id="259" name="Gruppe 258">
                <a:extLst>
                  <a:ext uri="{FF2B5EF4-FFF2-40B4-BE49-F238E27FC236}">
                    <a16:creationId xmlns:a16="http://schemas.microsoft.com/office/drawing/2014/main" id="{C15DE3BA-540D-4AE7-A142-99ACA56A659F}"/>
                  </a:ext>
                </a:extLst>
              </xdr:cNvPr>
              <xdr:cNvGrpSpPr/>
            </xdr:nvGrpSpPr>
            <xdr:grpSpPr>
              <a:xfrm>
                <a:off x="1531620" y="210235800"/>
                <a:ext cx="2520180" cy="1443600"/>
                <a:chOff x="1531620" y="210235800"/>
                <a:chExt cx="2520180" cy="1443600"/>
              </a:xfrm>
            </xdr:grpSpPr>
            <xdr:grpSp>
              <xdr:nvGrpSpPr>
                <xdr:cNvPr id="252" name="Gruppe 251">
                  <a:extLst>
                    <a:ext uri="{FF2B5EF4-FFF2-40B4-BE49-F238E27FC236}">
                      <a16:creationId xmlns:a16="http://schemas.microsoft.com/office/drawing/2014/main" id="{BDA58840-1B94-4A61-AA0B-72695A81D0A0}"/>
                    </a:ext>
                  </a:extLst>
                </xdr:cNvPr>
                <xdr:cNvGrpSpPr/>
              </xdr:nvGrpSpPr>
              <xdr:grpSpPr>
                <a:xfrm>
                  <a:off x="1531620" y="210235800"/>
                  <a:ext cx="2520180" cy="1443600"/>
                  <a:chOff x="1112520" y="210113880"/>
                  <a:chExt cx="2520180" cy="1443600"/>
                </a:xfrm>
              </xdr:grpSpPr>
              <xdr:sp macro="" textlink="">
                <xdr:nvSpPr>
                  <xdr:cNvPr id="245" name="Rektangel 244">
                    <a:extLst>
                      <a:ext uri="{FF2B5EF4-FFF2-40B4-BE49-F238E27FC236}">
                        <a16:creationId xmlns:a16="http://schemas.microsoft.com/office/drawing/2014/main" id="{8375C4E8-6F32-4605-8CC2-B580A5793F90}"/>
                      </a:ext>
                    </a:extLst>
                  </xdr:cNvPr>
                  <xdr:cNvSpPr/>
                </xdr:nvSpPr>
                <xdr:spPr>
                  <a:xfrm>
                    <a:off x="1112520" y="210113880"/>
                    <a:ext cx="1440000" cy="1440000"/>
                  </a:xfrm>
                  <a:prstGeom prst="rect">
                    <a:avLst/>
                  </a:prstGeom>
                  <a:solidFill>
                    <a:schemeClr val="accent6"/>
                  </a:solidFill>
                  <a:ln w="6350"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da-DK" sz="1100"/>
                  </a:p>
                </xdr:txBody>
              </xdr:sp>
              <xdr:sp macro="" textlink="">
                <xdr:nvSpPr>
                  <xdr:cNvPr id="246" name="Retvinklet trekant 245">
                    <a:extLst>
                      <a:ext uri="{FF2B5EF4-FFF2-40B4-BE49-F238E27FC236}">
                        <a16:creationId xmlns:a16="http://schemas.microsoft.com/office/drawing/2014/main" id="{FA25BC84-D2E6-4B38-9762-D5D083ECA445}"/>
                      </a:ext>
                    </a:extLst>
                  </xdr:cNvPr>
                  <xdr:cNvSpPr/>
                </xdr:nvSpPr>
                <xdr:spPr>
                  <a:xfrm>
                    <a:off x="2552700" y="210113880"/>
                    <a:ext cx="1080000" cy="1440000"/>
                  </a:xfrm>
                  <a:prstGeom prst="rtTriangle">
                    <a:avLst/>
                  </a:prstGeom>
                  <a:solidFill>
                    <a:schemeClr val="accent6"/>
                  </a:solidFill>
                  <a:ln w="6350"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da-DK" sz="1100"/>
                  </a:p>
                </xdr:txBody>
              </xdr:sp>
              <xdr:sp macro="" textlink="">
                <xdr:nvSpPr>
                  <xdr:cNvPr id="267" name="Rektangel 266">
                    <a:extLst>
                      <a:ext uri="{FF2B5EF4-FFF2-40B4-BE49-F238E27FC236}">
                        <a16:creationId xmlns:a16="http://schemas.microsoft.com/office/drawing/2014/main" id="{E4B68A7A-55E8-431B-8C1C-0944E102A6B2}"/>
                      </a:ext>
                    </a:extLst>
                  </xdr:cNvPr>
                  <xdr:cNvSpPr/>
                </xdr:nvSpPr>
                <xdr:spPr>
                  <a:xfrm>
                    <a:off x="2484120" y="210113880"/>
                    <a:ext cx="72000" cy="72000"/>
                  </a:xfrm>
                  <a:prstGeom prst="rect">
                    <a:avLst/>
                  </a:prstGeom>
                  <a:noFill/>
                  <a:ln w="6350"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da-DK" sz="1100"/>
                  </a:p>
                </xdr:txBody>
              </xdr:sp>
              <xdr:sp macro="" textlink="">
                <xdr:nvSpPr>
                  <xdr:cNvPr id="268" name="Rektangel 267">
                    <a:extLst>
                      <a:ext uri="{FF2B5EF4-FFF2-40B4-BE49-F238E27FC236}">
                        <a16:creationId xmlns:a16="http://schemas.microsoft.com/office/drawing/2014/main" id="{8E19FBC4-96E4-494E-9379-76636DFDA07D}"/>
                      </a:ext>
                    </a:extLst>
                  </xdr:cNvPr>
                  <xdr:cNvSpPr/>
                </xdr:nvSpPr>
                <xdr:spPr>
                  <a:xfrm>
                    <a:off x="2484120" y="211485480"/>
                    <a:ext cx="144000" cy="72000"/>
                  </a:xfrm>
                  <a:prstGeom prst="rect">
                    <a:avLst/>
                  </a:prstGeom>
                  <a:noFill/>
                  <a:ln w="6350"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da-DK" sz="1100"/>
                  </a:p>
                </xdr:txBody>
              </xdr:sp>
            </xdr:grpSp>
            <xdr:sp macro="" textlink="">
              <xdr:nvSpPr>
                <xdr:cNvPr id="269" name="Rektangel 268">
                  <a:extLst>
                    <a:ext uri="{FF2B5EF4-FFF2-40B4-BE49-F238E27FC236}">
                      <a16:creationId xmlns:a16="http://schemas.microsoft.com/office/drawing/2014/main" id="{8D2B9728-CCA2-4BAD-9554-34E12682BCA3}"/>
                    </a:ext>
                  </a:extLst>
                </xdr:cNvPr>
                <xdr:cNvSpPr/>
              </xdr:nvSpPr>
              <xdr:spPr>
                <a:xfrm>
                  <a:off x="1531620" y="210235800"/>
                  <a:ext cx="72000" cy="72000"/>
                </a:xfrm>
                <a:prstGeom prst="rect">
                  <a:avLst/>
                </a:prstGeom>
                <a:noFill/>
                <a:ln w="6350"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da-DK" sz="1100"/>
                </a:p>
              </xdr:txBody>
            </xdr:sp>
            <xdr:sp macro="" textlink="">
              <xdr:nvSpPr>
                <xdr:cNvPr id="270" name="Rektangel 269">
                  <a:extLst>
                    <a:ext uri="{FF2B5EF4-FFF2-40B4-BE49-F238E27FC236}">
                      <a16:creationId xmlns:a16="http://schemas.microsoft.com/office/drawing/2014/main" id="{82969657-D130-47DD-A481-BA9EFD702B97}"/>
                    </a:ext>
                  </a:extLst>
                </xdr:cNvPr>
                <xdr:cNvSpPr/>
              </xdr:nvSpPr>
              <xdr:spPr>
                <a:xfrm>
                  <a:off x="1531620" y="211607400"/>
                  <a:ext cx="72000" cy="72000"/>
                </a:xfrm>
                <a:prstGeom prst="rect">
                  <a:avLst/>
                </a:prstGeom>
                <a:noFill/>
                <a:ln w="6350"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da-DK" sz="1100"/>
                </a:p>
              </xdr:txBody>
            </xdr:sp>
          </xdr:grpSp>
          <xdr:sp macro="" textlink="">
            <xdr:nvSpPr>
              <xdr:cNvPr id="274" name="Tekstfelt 273">
                <a:extLst>
                  <a:ext uri="{FF2B5EF4-FFF2-40B4-BE49-F238E27FC236}">
                    <a16:creationId xmlns:a16="http://schemas.microsoft.com/office/drawing/2014/main" id="{6FE71D9D-9DCB-4E2E-83B1-2256D7FA53AD}"/>
                  </a:ext>
                </a:extLst>
              </xdr:cNvPr>
              <xdr:cNvSpPr txBox="1"/>
            </xdr:nvSpPr>
            <xdr:spPr>
              <a:xfrm>
                <a:off x="1524000" y="211683600"/>
                <a:ext cx="1455420" cy="29718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da-DK" sz="1100">
                    <a:latin typeface="Arial" panose="020B0604020202020204" pitchFamily="34" charset="0"/>
                    <a:cs typeface="Arial" panose="020B0604020202020204" pitchFamily="34" charset="0"/>
                  </a:rPr>
                  <a:t>a</a:t>
                </a:r>
              </a:p>
            </xdr:txBody>
          </xdr:sp>
        </xdr:grpSp>
        <xdr:sp macro="" textlink="">
          <xdr:nvSpPr>
            <xdr:cNvPr id="276" name="Tekstfelt 275">
              <a:extLst>
                <a:ext uri="{FF2B5EF4-FFF2-40B4-BE49-F238E27FC236}">
                  <a16:creationId xmlns:a16="http://schemas.microsoft.com/office/drawing/2014/main" id="{9DA81BEB-D9BF-4660-9B47-6A347C667B7D}"/>
                </a:ext>
              </a:extLst>
            </xdr:cNvPr>
            <xdr:cNvSpPr txBox="1"/>
          </xdr:nvSpPr>
          <xdr:spPr>
            <a:xfrm>
              <a:off x="1242060" y="210814920"/>
              <a:ext cx="381000" cy="29718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da-DK" sz="1100">
                  <a:latin typeface="Arial" panose="020B0604020202020204" pitchFamily="34" charset="0"/>
                  <a:cs typeface="Arial" panose="020B0604020202020204" pitchFamily="34" charset="0"/>
                </a:rPr>
                <a:t>a</a:t>
              </a:r>
            </a:p>
          </xdr:txBody>
        </xdr:sp>
      </xdr:grpSp>
      <xdr:sp macro="" textlink="">
        <xdr:nvSpPr>
          <xdr:cNvPr id="278" name="Tekstfelt 277">
            <a:extLst>
              <a:ext uri="{FF2B5EF4-FFF2-40B4-BE49-F238E27FC236}">
                <a16:creationId xmlns:a16="http://schemas.microsoft.com/office/drawing/2014/main" id="{D41EC03E-E355-4BAF-8623-5346566B6070}"/>
              </a:ext>
            </a:extLst>
          </xdr:cNvPr>
          <xdr:cNvSpPr txBox="1"/>
        </xdr:nvSpPr>
        <xdr:spPr>
          <a:xfrm>
            <a:off x="2979420" y="211683600"/>
            <a:ext cx="1082040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a-DK" sz="1100">
                <a:latin typeface="Arial" panose="020B0604020202020204" pitchFamily="34" charset="0"/>
                <a:cs typeface="Arial" panose="020B0604020202020204" pitchFamily="34" charset="0"/>
              </a:rPr>
              <a:t>2</a:t>
            </a:r>
          </a:p>
        </xdr:txBody>
      </xdr:sp>
    </xdr:grpSp>
    <xdr:clientData/>
  </xdr:twoCellAnchor>
  <xdr:twoCellAnchor>
    <xdr:from>
      <xdr:col>1</xdr:col>
      <xdr:colOff>7620</xdr:colOff>
      <xdr:row>1176</xdr:row>
      <xdr:rowOff>175260</xdr:rowOff>
    </xdr:from>
    <xdr:to>
      <xdr:col>1</xdr:col>
      <xdr:colOff>2316480</xdr:colOff>
      <xdr:row>1184</xdr:row>
      <xdr:rowOff>30480</xdr:rowOff>
    </xdr:to>
    <xdr:sp macro="" textlink="">
      <xdr:nvSpPr>
        <xdr:cNvPr id="282" name="Rektangel 281">
          <a:extLst>
            <a:ext uri="{FF2B5EF4-FFF2-40B4-BE49-F238E27FC236}">
              <a16:creationId xmlns:a16="http://schemas.microsoft.com/office/drawing/2014/main" id="{7CA9FB3A-95BF-4614-B091-2AE4450C6CC2}"/>
            </a:ext>
          </a:extLst>
        </xdr:cNvPr>
        <xdr:cNvSpPr/>
      </xdr:nvSpPr>
      <xdr:spPr>
        <a:xfrm>
          <a:off x="464820" y="214640160"/>
          <a:ext cx="2308860" cy="1318260"/>
        </a:xfrm>
        <a:prstGeom prst="rect">
          <a:avLst/>
        </a:prstGeom>
        <a:noFill/>
        <a:ln w="63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0</xdr:col>
      <xdr:colOff>297180</xdr:colOff>
      <xdr:row>1199</xdr:row>
      <xdr:rowOff>22860</xdr:rowOff>
    </xdr:from>
    <xdr:to>
      <xdr:col>1</xdr:col>
      <xdr:colOff>653415</xdr:colOff>
      <xdr:row>1201</xdr:row>
      <xdr:rowOff>167640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3" name="Tekstfelt 282">
              <a:extLst>
                <a:ext uri="{FF2B5EF4-FFF2-40B4-BE49-F238E27FC236}">
                  <a16:creationId xmlns:a16="http://schemas.microsoft.com/office/drawing/2014/main" id="{B44712FD-5651-4743-8498-7DE94DFE5CBB}"/>
                </a:ext>
              </a:extLst>
            </xdr:cNvPr>
            <xdr:cNvSpPr txBox="1"/>
          </xdr:nvSpPr>
          <xdr:spPr>
            <a:xfrm>
              <a:off x="297180" y="218724480"/>
              <a:ext cx="813435" cy="5105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2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2</m:t>
                        </m:r>
                        <m:r>
                          <m:rPr>
                            <m:sty m:val="p"/>
                          </m:rPr>
                          <a:rPr lang="da-DK" sz="1200" b="0" i="0">
                            <a:latin typeface="Cambria Math" panose="02040503050406030204" pitchFamily="18" charset="0"/>
                          </a:rPr>
                          <m:t>x</m:t>
                        </m:r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+3</m:t>
                        </m:r>
                      </m:num>
                      <m:den>
                        <m:r>
                          <a:rPr lang="da-DK" sz="1200" b="0" i="0">
                            <a:latin typeface="Cambria Math" panose="02040503050406030204" pitchFamily="18" charset="0"/>
                          </a:rPr>
                          <m:t>5</m:t>
                        </m:r>
                      </m:den>
                    </m:f>
                  </m:oMath>
                </m:oMathPara>
              </a14:m>
              <a:endParaRPr lang="da-DK" sz="1100" i="0"/>
            </a:p>
          </xdr:txBody>
        </xdr:sp>
      </mc:Choice>
      <mc:Fallback xmlns="">
        <xdr:sp macro="" textlink="">
          <xdr:nvSpPr>
            <xdr:cNvPr id="283" name="Tekstfelt 282">
              <a:extLst>
                <a:ext uri="{FF2B5EF4-FFF2-40B4-BE49-F238E27FC236}">
                  <a16:creationId xmlns:a16="http://schemas.microsoft.com/office/drawing/2014/main" id="{B44712FD-5651-4743-8498-7DE94DFE5CBB}"/>
                </a:ext>
              </a:extLst>
            </xdr:cNvPr>
            <xdr:cNvSpPr txBox="1"/>
          </xdr:nvSpPr>
          <xdr:spPr>
            <a:xfrm>
              <a:off x="297180" y="218724480"/>
              <a:ext cx="813435" cy="5105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/>
              <a:r>
                <a:rPr lang="da-DK" sz="1200" i="0">
                  <a:latin typeface="Cambria Math" panose="02040503050406030204" pitchFamily="18" charset="0"/>
                </a:rPr>
                <a:t>(</a:t>
              </a:r>
              <a:r>
                <a:rPr lang="da-DK" sz="1200" b="0" i="0">
                  <a:latin typeface="Cambria Math" panose="02040503050406030204" pitchFamily="18" charset="0"/>
                </a:rPr>
                <a:t>2x+3)/5</a:t>
              </a:r>
              <a:endParaRPr lang="da-DK" sz="1100" i="0"/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8D686-4C13-4D8D-989D-1457929F0E54}">
  <sheetPr codeName="Ark1"/>
  <dimension ref="A1:V1405"/>
  <sheetViews>
    <sheetView showGridLines="0" showRowColHeaders="0" tabSelected="1" workbookViewId="0">
      <pane ySplit="3" topLeftCell="A4" activePane="bottomLeft" state="frozen"/>
      <selection pane="bottomLeft" activeCell="D47" sqref="D47:H47"/>
    </sheetView>
  </sheetViews>
  <sheetFormatPr defaultRowHeight="14.4" x14ac:dyDescent="0.3"/>
  <cols>
    <col min="1" max="1" width="6.6640625" customWidth="1"/>
    <col min="2" max="2" width="55.5546875" customWidth="1"/>
    <col min="3" max="3" width="5.5546875" customWidth="1"/>
    <col min="4" max="8" width="3.33203125" style="33" customWidth="1"/>
    <col min="9" max="9" width="14.21875" customWidth="1"/>
    <col min="10" max="10" width="5.44140625" style="42" customWidth="1"/>
    <col min="11" max="11" width="10" style="23" customWidth="1"/>
    <col min="12" max="12" width="12.77734375" bestFit="1" customWidth="1"/>
    <col min="14" max="14" width="2.33203125" customWidth="1"/>
    <col min="19" max="19" width="5.21875" customWidth="1"/>
    <col min="20" max="20" width="16.5546875" customWidth="1"/>
  </cols>
  <sheetData>
    <row r="1" spans="1:17" ht="24.6" x14ac:dyDescent="0.4">
      <c r="A1" s="75" t="s">
        <v>0</v>
      </c>
      <c r="B1" s="76"/>
      <c r="C1" s="76"/>
      <c r="D1" s="76"/>
      <c r="E1" s="76"/>
      <c r="F1" s="76"/>
      <c r="G1" s="76"/>
      <c r="H1" s="76"/>
      <c r="I1" s="76"/>
      <c r="J1" s="77"/>
      <c r="M1" s="66" t="s">
        <v>215</v>
      </c>
      <c r="N1" s="67"/>
      <c r="O1" s="68"/>
    </row>
    <row r="2" spans="1:17" x14ac:dyDescent="0.3">
      <c r="A2" s="35" t="s">
        <v>207</v>
      </c>
      <c r="B2" s="36"/>
      <c r="C2" s="36"/>
      <c r="D2" s="36"/>
      <c r="E2" s="36"/>
      <c r="F2" s="36"/>
      <c r="G2" s="36"/>
      <c r="H2" s="36"/>
      <c r="I2" s="37"/>
      <c r="J2" s="44"/>
      <c r="M2" s="69">
        <f>J1214</f>
        <v>0</v>
      </c>
      <c r="N2" s="71" t="s">
        <v>216</v>
      </c>
      <c r="O2" s="73">
        <v>200</v>
      </c>
    </row>
    <row r="3" spans="1:17" ht="15" thickBot="1" x14ac:dyDescent="0.35">
      <c r="A3" s="78" t="s">
        <v>206</v>
      </c>
      <c r="B3" s="79"/>
      <c r="C3" s="79"/>
      <c r="D3" s="79"/>
      <c r="E3" s="79"/>
      <c r="F3" s="79"/>
      <c r="G3" s="79"/>
      <c r="H3" s="79"/>
      <c r="I3" s="79"/>
      <c r="J3" s="80"/>
      <c r="M3" s="70"/>
      <c r="N3" s="72"/>
      <c r="O3" s="74"/>
    </row>
    <row r="4" spans="1:17" ht="15.6" x14ac:dyDescent="0.3">
      <c r="A4" s="6"/>
      <c r="B4" s="1"/>
      <c r="C4" s="9"/>
      <c r="D4" s="29"/>
      <c r="E4" s="29"/>
      <c r="F4" s="29"/>
      <c r="G4" s="48"/>
      <c r="H4" s="29"/>
      <c r="I4" s="1"/>
      <c r="J4" s="46"/>
      <c r="K4" s="50"/>
      <c r="L4" s="13"/>
      <c r="M4" s="13"/>
      <c r="N4" s="13"/>
      <c r="O4" s="13"/>
      <c r="P4" s="13"/>
      <c r="Q4" s="13"/>
    </row>
    <row r="5" spans="1:17" ht="15.6" customHeight="1" x14ac:dyDescent="0.3">
      <c r="A5" s="6" t="s">
        <v>20</v>
      </c>
      <c r="B5" s="1" t="s">
        <v>21</v>
      </c>
      <c r="C5" s="9" t="s">
        <v>3</v>
      </c>
      <c r="D5" s="61"/>
      <c r="E5" s="61"/>
      <c r="F5" s="61"/>
      <c r="G5" s="61"/>
      <c r="H5" s="61"/>
      <c r="I5" s="1"/>
      <c r="J5" s="46">
        <f>COUNTIF(D5,K5)</f>
        <v>0</v>
      </c>
      <c r="K5" s="50">
        <v>34</v>
      </c>
      <c r="L5" s="13"/>
      <c r="M5" s="13"/>
      <c r="N5" s="13"/>
      <c r="O5" s="13"/>
      <c r="P5" s="13"/>
      <c r="Q5" s="13"/>
    </row>
    <row r="6" spans="1:17" ht="15.6" customHeight="1" x14ac:dyDescent="0.3">
      <c r="A6" s="7"/>
      <c r="B6" s="8"/>
      <c r="C6" s="11"/>
      <c r="D6" s="28"/>
      <c r="E6" s="28"/>
      <c r="F6" s="28"/>
      <c r="G6" s="28"/>
      <c r="H6" s="28"/>
      <c r="I6" s="8"/>
      <c r="J6" s="47"/>
      <c r="K6" s="50"/>
      <c r="L6" s="13"/>
      <c r="M6" s="13"/>
      <c r="N6" s="13"/>
      <c r="O6" s="13"/>
      <c r="P6" s="13"/>
      <c r="Q6" s="13"/>
    </row>
    <row r="7" spans="1:17" ht="15.6" x14ac:dyDescent="0.3">
      <c r="A7" s="4"/>
      <c r="B7" s="5"/>
      <c r="C7" s="12"/>
      <c r="D7" s="26"/>
      <c r="E7" s="26"/>
      <c r="F7" s="26"/>
      <c r="G7" s="27"/>
      <c r="H7" s="26"/>
      <c r="I7" s="5"/>
      <c r="J7" s="45"/>
      <c r="K7" s="50"/>
      <c r="L7" s="13"/>
      <c r="M7" s="13"/>
      <c r="N7" s="13"/>
      <c r="O7" s="13"/>
      <c r="P7" s="13"/>
      <c r="Q7" s="13"/>
    </row>
    <row r="8" spans="1:17" x14ac:dyDescent="0.3">
      <c r="A8" s="6" t="s">
        <v>1</v>
      </c>
      <c r="B8" s="1" t="s">
        <v>2</v>
      </c>
      <c r="C8" s="10" t="s">
        <v>3</v>
      </c>
      <c r="D8" s="61"/>
      <c r="E8" s="61"/>
      <c r="F8" s="61"/>
      <c r="G8" s="61"/>
      <c r="H8" s="61"/>
      <c r="I8" s="1"/>
      <c r="J8" s="46">
        <f t="shared" ref="J8:J63" si="0">COUNTIF(D8,K8)</f>
        <v>0</v>
      </c>
      <c r="K8" s="50">
        <v>21317</v>
      </c>
      <c r="L8" s="13"/>
      <c r="M8" s="13"/>
      <c r="N8" s="13"/>
      <c r="O8" s="13"/>
      <c r="P8" s="13"/>
      <c r="Q8" s="13"/>
    </row>
    <row r="9" spans="1:17" x14ac:dyDescent="0.3">
      <c r="A9" s="6"/>
      <c r="B9" s="1"/>
      <c r="C9" s="9"/>
      <c r="D9" s="29"/>
      <c r="E9" s="29"/>
      <c r="F9" s="29"/>
      <c r="G9" s="29"/>
      <c r="H9" s="29"/>
      <c r="I9" s="1"/>
      <c r="J9" s="46"/>
      <c r="K9" s="50"/>
      <c r="L9" s="13"/>
      <c r="M9" s="13"/>
      <c r="N9" s="13"/>
      <c r="O9" s="13"/>
      <c r="P9" s="13"/>
      <c r="Q9" s="13"/>
    </row>
    <row r="10" spans="1:17" x14ac:dyDescent="0.3">
      <c r="A10" s="6" t="s">
        <v>4</v>
      </c>
      <c r="B10" s="1" t="s">
        <v>5</v>
      </c>
      <c r="C10" s="10" t="s">
        <v>3</v>
      </c>
      <c r="D10" s="61"/>
      <c r="E10" s="61"/>
      <c r="F10" s="61"/>
      <c r="G10" s="61"/>
      <c r="H10" s="61"/>
      <c r="I10" s="1"/>
      <c r="J10" s="46">
        <f t="shared" si="0"/>
        <v>0</v>
      </c>
      <c r="K10" s="50">
        <v>2797</v>
      </c>
      <c r="L10" s="13"/>
      <c r="M10" s="13"/>
      <c r="N10" s="13"/>
      <c r="O10" s="13"/>
      <c r="P10" s="13"/>
      <c r="Q10" s="13"/>
    </row>
    <row r="11" spans="1:17" x14ac:dyDescent="0.3">
      <c r="A11" s="6"/>
      <c r="B11" s="1"/>
      <c r="C11" s="9"/>
      <c r="D11" s="29"/>
      <c r="E11" s="29"/>
      <c r="F11" s="29"/>
      <c r="G11" s="29"/>
      <c r="H11" s="29"/>
      <c r="I11" s="1"/>
      <c r="J11" s="46"/>
      <c r="K11" s="50"/>
      <c r="L11" s="13"/>
      <c r="M11" s="13"/>
      <c r="N11" s="13"/>
      <c r="O11" s="13"/>
      <c r="P11" s="13"/>
      <c r="Q11" s="13"/>
    </row>
    <row r="12" spans="1:17" x14ac:dyDescent="0.3">
      <c r="A12" s="6" t="s">
        <v>6</v>
      </c>
      <c r="B12" s="1" t="s">
        <v>7</v>
      </c>
      <c r="C12" s="10" t="s">
        <v>3</v>
      </c>
      <c r="D12" s="61"/>
      <c r="E12" s="61"/>
      <c r="F12" s="61"/>
      <c r="G12" s="61"/>
      <c r="H12" s="61"/>
      <c r="I12" s="1"/>
      <c r="J12" s="46">
        <f t="shared" si="0"/>
        <v>0</v>
      </c>
      <c r="K12" s="50">
        <v>2678</v>
      </c>
      <c r="L12" s="13"/>
      <c r="M12" s="13"/>
      <c r="N12" s="13"/>
      <c r="O12" s="13"/>
      <c r="P12" s="13"/>
      <c r="Q12" s="13"/>
    </row>
    <row r="13" spans="1:17" x14ac:dyDescent="0.3">
      <c r="A13" s="6"/>
      <c r="B13" s="1"/>
      <c r="C13" s="9"/>
      <c r="D13" s="29"/>
      <c r="E13" s="29"/>
      <c r="F13" s="29"/>
      <c r="G13" s="29"/>
      <c r="H13" s="29"/>
      <c r="I13" s="1"/>
      <c r="J13" s="46"/>
      <c r="K13" s="50"/>
      <c r="L13" s="13"/>
      <c r="M13" s="13"/>
      <c r="N13" s="13"/>
      <c r="O13" s="13"/>
      <c r="P13" s="13"/>
      <c r="Q13" s="13"/>
    </row>
    <row r="14" spans="1:17" x14ac:dyDescent="0.3">
      <c r="A14" s="6" t="s">
        <v>8</v>
      </c>
      <c r="B14" s="3" t="s">
        <v>9</v>
      </c>
      <c r="C14" s="10" t="s">
        <v>3</v>
      </c>
      <c r="D14" s="61"/>
      <c r="E14" s="61"/>
      <c r="F14" s="61"/>
      <c r="G14" s="61"/>
      <c r="H14" s="61"/>
      <c r="I14" s="1"/>
      <c r="J14" s="46">
        <f t="shared" si="0"/>
        <v>0</v>
      </c>
      <c r="K14" s="50">
        <v>402</v>
      </c>
      <c r="L14" s="13"/>
      <c r="M14" s="13"/>
      <c r="N14" s="13"/>
      <c r="O14" s="13"/>
      <c r="P14" s="13"/>
      <c r="Q14" s="13"/>
    </row>
    <row r="15" spans="1:17" x14ac:dyDescent="0.3">
      <c r="A15" s="7"/>
      <c r="B15" s="8"/>
      <c r="C15" s="11"/>
      <c r="D15" s="30"/>
      <c r="E15" s="30"/>
      <c r="F15" s="30"/>
      <c r="G15" s="30"/>
      <c r="H15" s="30"/>
      <c r="I15" s="8"/>
      <c r="J15" s="47"/>
      <c r="K15" s="50"/>
      <c r="L15" s="13"/>
      <c r="M15" s="13"/>
      <c r="N15" s="13"/>
      <c r="O15" s="13"/>
      <c r="P15" s="13"/>
      <c r="Q15" s="13"/>
    </row>
    <row r="16" spans="1:17" x14ac:dyDescent="0.3">
      <c r="A16" s="4"/>
      <c r="B16" s="5"/>
      <c r="C16" s="12"/>
      <c r="D16" s="26"/>
      <c r="E16" s="26"/>
      <c r="F16" s="26"/>
      <c r="G16" s="26"/>
      <c r="H16" s="26"/>
      <c r="I16" s="5"/>
      <c r="J16" s="45"/>
      <c r="K16" s="50"/>
      <c r="L16" s="13"/>
      <c r="M16" s="13"/>
      <c r="N16" s="13"/>
      <c r="O16" s="13"/>
      <c r="P16" s="13"/>
      <c r="Q16" s="13"/>
    </row>
    <row r="17" spans="1:17" x14ac:dyDescent="0.3">
      <c r="A17" s="6" t="s">
        <v>10</v>
      </c>
      <c r="B17" s="1" t="s">
        <v>11</v>
      </c>
      <c r="C17" s="10" t="s">
        <v>3</v>
      </c>
      <c r="D17" s="61"/>
      <c r="E17" s="61"/>
      <c r="F17" s="61"/>
      <c r="G17" s="61"/>
      <c r="H17" s="61"/>
      <c r="I17" s="1"/>
      <c r="J17" s="46">
        <f t="shared" si="0"/>
        <v>0</v>
      </c>
      <c r="K17" s="50">
        <v>-3</v>
      </c>
      <c r="L17" s="13"/>
      <c r="M17" s="13"/>
      <c r="N17" s="13"/>
      <c r="O17" s="13"/>
      <c r="P17" s="13"/>
      <c r="Q17" s="13"/>
    </row>
    <row r="18" spans="1:17" x14ac:dyDescent="0.3">
      <c r="A18" s="6"/>
      <c r="B18" s="1"/>
      <c r="C18" s="9"/>
      <c r="D18" s="29"/>
      <c r="E18" s="29"/>
      <c r="F18" s="29"/>
      <c r="G18" s="29"/>
      <c r="H18" s="29"/>
      <c r="I18" s="1"/>
      <c r="J18" s="46"/>
      <c r="K18" s="50"/>
      <c r="L18" s="13"/>
      <c r="M18" s="13"/>
      <c r="N18" s="13"/>
      <c r="O18" s="13"/>
      <c r="P18" s="13"/>
      <c r="Q18" s="13"/>
    </row>
    <row r="19" spans="1:17" ht="16.8" x14ac:dyDescent="0.3">
      <c r="A19" s="6" t="s">
        <v>12</v>
      </c>
      <c r="B19" s="1" t="s">
        <v>13</v>
      </c>
      <c r="C19" s="10" t="s">
        <v>3</v>
      </c>
      <c r="D19" s="61"/>
      <c r="E19" s="61"/>
      <c r="F19" s="61"/>
      <c r="G19" s="61"/>
      <c r="H19" s="61"/>
      <c r="I19" s="1"/>
      <c r="J19" s="46">
        <f t="shared" si="0"/>
        <v>0</v>
      </c>
      <c r="K19" s="50">
        <v>30608</v>
      </c>
      <c r="L19" s="13"/>
      <c r="M19" s="13"/>
      <c r="N19" s="13"/>
      <c r="O19" s="13"/>
      <c r="P19" s="13"/>
      <c r="Q19" s="13"/>
    </row>
    <row r="20" spans="1:17" x14ac:dyDescent="0.3">
      <c r="A20" s="6"/>
      <c r="B20" s="1"/>
      <c r="C20" s="9"/>
      <c r="D20" s="29"/>
      <c r="E20" s="29"/>
      <c r="F20" s="29"/>
      <c r="G20" s="29"/>
      <c r="H20" s="29"/>
      <c r="I20" s="1"/>
      <c r="J20" s="46"/>
      <c r="K20" s="50"/>
      <c r="L20" s="13"/>
      <c r="M20" s="13"/>
      <c r="N20" s="13"/>
      <c r="O20" s="13"/>
      <c r="P20" s="13"/>
      <c r="Q20" s="13"/>
    </row>
    <row r="21" spans="1:17" x14ac:dyDescent="0.3">
      <c r="A21" s="6" t="s">
        <v>14</v>
      </c>
      <c r="B21" s="1" t="s">
        <v>15</v>
      </c>
      <c r="C21" s="10" t="s">
        <v>3</v>
      </c>
      <c r="D21" s="61"/>
      <c r="E21" s="61"/>
      <c r="F21" s="61"/>
      <c r="G21" s="61"/>
      <c r="H21" s="61"/>
      <c r="I21" s="1"/>
      <c r="J21" s="46">
        <f t="shared" si="0"/>
        <v>0</v>
      </c>
      <c r="K21" s="50">
        <v>9</v>
      </c>
      <c r="L21" s="13"/>
      <c r="M21" s="13"/>
      <c r="N21" s="13"/>
      <c r="O21" s="13"/>
      <c r="P21" s="13"/>
      <c r="Q21" s="13"/>
    </row>
    <row r="22" spans="1:17" x14ac:dyDescent="0.3">
      <c r="A22" s="7"/>
      <c r="B22" s="8"/>
      <c r="C22" s="11"/>
      <c r="D22" s="30"/>
      <c r="E22" s="30"/>
      <c r="F22" s="30"/>
      <c r="G22" s="30"/>
      <c r="H22" s="30"/>
      <c r="I22" s="8"/>
      <c r="J22" s="47"/>
      <c r="K22" s="50"/>
      <c r="L22" s="13"/>
      <c r="M22" s="13"/>
      <c r="N22" s="13"/>
      <c r="O22" s="13"/>
      <c r="P22" s="13"/>
      <c r="Q22" s="13"/>
    </row>
    <row r="23" spans="1:17" x14ac:dyDescent="0.3">
      <c r="A23" s="4"/>
      <c r="B23" s="5"/>
      <c r="C23" s="12"/>
      <c r="D23" s="26"/>
      <c r="E23" s="26"/>
      <c r="F23" s="26"/>
      <c r="G23" s="26"/>
      <c r="H23" s="26"/>
      <c r="I23" s="5"/>
      <c r="J23" s="45"/>
      <c r="K23" s="50"/>
      <c r="L23" s="13"/>
      <c r="M23" s="13"/>
      <c r="N23" s="13"/>
      <c r="O23" s="13"/>
      <c r="P23" s="13"/>
      <c r="Q23" s="13"/>
    </row>
    <row r="24" spans="1:17" x14ac:dyDescent="0.3">
      <c r="A24" s="6"/>
      <c r="B24" s="1" t="s">
        <v>16</v>
      </c>
      <c r="C24" s="9"/>
      <c r="D24" s="29"/>
      <c r="E24" s="29"/>
      <c r="F24" s="29"/>
      <c r="G24" s="29"/>
      <c r="H24" s="29"/>
      <c r="I24" s="1"/>
      <c r="J24" s="46"/>
      <c r="K24" s="50"/>
      <c r="L24" s="13"/>
      <c r="M24" s="13"/>
      <c r="N24" s="13"/>
      <c r="O24" s="13"/>
      <c r="P24" s="13"/>
      <c r="Q24" s="13"/>
    </row>
    <row r="25" spans="1:17" x14ac:dyDescent="0.3">
      <c r="A25" s="6"/>
      <c r="B25" s="1"/>
      <c r="C25" s="9"/>
      <c r="D25" s="29"/>
      <c r="E25" s="29"/>
      <c r="F25" s="29"/>
      <c r="G25" s="29"/>
      <c r="H25" s="29"/>
      <c r="I25" s="1"/>
      <c r="J25" s="46"/>
      <c r="K25" s="50"/>
      <c r="L25" s="13"/>
      <c r="M25" s="13"/>
      <c r="N25" s="13"/>
      <c r="O25" s="13"/>
      <c r="P25" s="13"/>
      <c r="Q25" s="13"/>
    </row>
    <row r="26" spans="1:17" x14ac:dyDescent="0.3">
      <c r="A26" s="6" t="s">
        <v>18</v>
      </c>
      <c r="B26" s="1" t="s">
        <v>19</v>
      </c>
      <c r="C26" s="9" t="s">
        <v>17</v>
      </c>
      <c r="D26" s="61"/>
      <c r="E26" s="61"/>
      <c r="F26" s="61"/>
      <c r="G26" s="61"/>
      <c r="H26" s="61"/>
      <c r="I26" s="1"/>
      <c r="J26" s="46">
        <f t="shared" si="0"/>
        <v>0</v>
      </c>
      <c r="K26" s="50">
        <v>4</v>
      </c>
      <c r="L26" s="13"/>
      <c r="M26" s="13"/>
      <c r="N26" s="13"/>
      <c r="O26" s="13"/>
      <c r="P26" s="13"/>
      <c r="Q26" s="13"/>
    </row>
    <row r="27" spans="1:17" x14ac:dyDescent="0.3">
      <c r="A27" s="6"/>
      <c r="B27" s="1"/>
      <c r="C27" s="9"/>
      <c r="D27" s="29"/>
      <c r="E27" s="29"/>
      <c r="F27" s="29"/>
      <c r="G27" s="29"/>
      <c r="H27" s="29"/>
      <c r="I27" s="1"/>
      <c r="J27" s="46"/>
      <c r="K27" s="50"/>
      <c r="L27" s="13"/>
      <c r="M27" s="13"/>
      <c r="N27" s="13"/>
      <c r="O27" s="13"/>
      <c r="P27" s="13"/>
      <c r="Q27" s="13"/>
    </row>
    <row r="28" spans="1:17" x14ac:dyDescent="0.3">
      <c r="A28" s="6" t="s">
        <v>22</v>
      </c>
      <c r="B28" s="1" t="s">
        <v>23</v>
      </c>
      <c r="C28" s="9" t="s">
        <v>17</v>
      </c>
      <c r="D28" s="61"/>
      <c r="E28" s="61"/>
      <c r="F28" s="61"/>
      <c r="G28" s="61"/>
      <c r="H28" s="61"/>
      <c r="I28" s="1"/>
      <c r="J28" s="46">
        <f t="shared" si="0"/>
        <v>0</v>
      </c>
      <c r="K28" s="50">
        <v>4</v>
      </c>
      <c r="L28" s="13"/>
      <c r="M28" s="13"/>
      <c r="N28" s="13"/>
      <c r="O28" s="13"/>
      <c r="P28" s="13"/>
      <c r="Q28" s="13"/>
    </row>
    <row r="29" spans="1:17" x14ac:dyDescent="0.3">
      <c r="A29" s="6"/>
      <c r="B29" s="1"/>
      <c r="C29" s="9"/>
      <c r="D29" s="29"/>
      <c r="E29" s="29"/>
      <c r="F29" s="29"/>
      <c r="G29" s="29"/>
      <c r="H29" s="29"/>
      <c r="I29" s="1"/>
      <c r="J29" s="46"/>
      <c r="K29" s="50"/>
      <c r="L29" s="13"/>
      <c r="M29" s="13"/>
      <c r="N29" s="13"/>
      <c r="O29" s="13"/>
      <c r="P29" s="13"/>
      <c r="Q29" s="13"/>
    </row>
    <row r="30" spans="1:17" x14ac:dyDescent="0.3">
      <c r="A30" s="6" t="s">
        <v>24</v>
      </c>
      <c r="B30" s="1" t="s">
        <v>25</v>
      </c>
      <c r="C30" s="9" t="s">
        <v>17</v>
      </c>
      <c r="D30" s="61"/>
      <c r="E30" s="61"/>
      <c r="F30" s="61"/>
      <c r="G30" s="61"/>
      <c r="H30" s="61"/>
      <c r="I30" s="1"/>
      <c r="J30" s="46">
        <f t="shared" si="0"/>
        <v>0</v>
      </c>
      <c r="K30" s="50">
        <v>2</v>
      </c>
      <c r="L30" s="13"/>
      <c r="M30" s="13"/>
      <c r="N30" s="13"/>
      <c r="O30" s="13"/>
      <c r="P30" s="13"/>
      <c r="Q30" s="13"/>
    </row>
    <row r="31" spans="1:17" x14ac:dyDescent="0.3">
      <c r="A31" s="7"/>
      <c r="B31" s="8"/>
      <c r="C31" s="11"/>
      <c r="D31" s="30"/>
      <c r="E31" s="30"/>
      <c r="F31" s="30"/>
      <c r="G31" s="30"/>
      <c r="H31" s="30"/>
      <c r="I31" s="8"/>
      <c r="J31" s="47"/>
      <c r="K31" s="50"/>
      <c r="L31" s="13"/>
      <c r="M31" s="13"/>
      <c r="N31" s="13"/>
      <c r="O31" s="13"/>
      <c r="P31" s="13"/>
      <c r="Q31" s="13"/>
    </row>
    <row r="32" spans="1:17" x14ac:dyDescent="0.3">
      <c r="A32" s="4"/>
      <c r="B32" s="5"/>
      <c r="C32" s="12"/>
      <c r="D32" s="26"/>
      <c r="E32" s="26"/>
      <c r="F32" s="26"/>
      <c r="G32" s="26"/>
      <c r="H32" s="26"/>
      <c r="I32" s="5"/>
      <c r="J32" s="45"/>
      <c r="K32" s="50"/>
      <c r="L32" s="13"/>
      <c r="M32" s="13"/>
      <c r="N32" s="13"/>
      <c r="O32" s="13"/>
      <c r="P32" s="13"/>
      <c r="Q32" s="13"/>
    </row>
    <row r="33" spans="1:17" x14ac:dyDescent="0.3">
      <c r="A33" s="6" t="s">
        <v>26</v>
      </c>
      <c r="B33" s="1" t="s">
        <v>27</v>
      </c>
      <c r="C33" s="9"/>
      <c r="D33" s="61"/>
      <c r="E33" s="61"/>
      <c r="F33" s="61"/>
      <c r="G33" s="61"/>
      <c r="H33" s="61"/>
      <c r="I33" s="1" t="s">
        <v>28</v>
      </c>
      <c r="J33" s="46">
        <f t="shared" si="0"/>
        <v>0</v>
      </c>
      <c r="K33" s="50">
        <v>50</v>
      </c>
      <c r="L33" s="13"/>
      <c r="M33" s="13"/>
      <c r="N33" s="13"/>
      <c r="O33" s="13"/>
      <c r="P33" s="13"/>
      <c r="Q33" s="13"/>
    </row>
    <row r="34" spans="1:17" x14ac:dyDescent="0.3">
      <c r="A34" s="6"/>
      <c r="B34" s="1"/>
      <c r="C34" s="9"/>
      <c r="D34" s="29"/>
      <c r="E34" s="29"/>
      <c r="F34" s="29"/>
      <c r="G34" s="29"/>
      <c r="H34" s="29"/>
      <c r="I34" s="1"/>
      <c r="J34" s="46"/>
      <c r="K34" s="50"/>
      <c r="L34" s="13"/>
      <c r="M34" s="13"/>
      <c r="N34" s="13"/>
      <c r="O34" s="13"/>
      <c r="P34" s="13"/>
      <c r="Q34" s="13"/>
    </row>
    <row r="35" spans="1:17" x14ac:dyDescent="0.3">
      <c r="A35" s="65" t="s">
        <v>29</v>
      </c>
      <c r="B35" s="64" t="s">
        <v>30</v>
      </c>
      <c r="C35" s="9"/>
      <c r="D35" s="29"/>
      <c r="E35" s="29"/>
      <c r="F35" s="29"/>
      <c r="G35" s="62"/>
      <c r="H35" s="62"/>
      <c r="I35" s="1"/>
      <c r="J35" s="46"/>
      <c r="K35" s="50"/>
      <c r="L35" s="13"/>
      <c r="M35" s="13"/>
      <c r="N35" s="13"/>
      <c r="O35" s="13"/>
      <c r="P35" s="13"/>
      <c r="Q35" s="13"/>
    </row>
    <row r="36" spans="1:17" x14ac:dyDescent="0.3">
      <c r="A36" s="65"/>
      <c r="B36" s="64"/>
      <c r="C36" s="9"/>
      <c r="D36" s="29"/>
      <c r="E36" s="29"/>
      <c r="F36" s="29"/>
      <c r="G36" s="61"/>
      <c r="H36" s="61"/>
      <c r="I36" s="1"/>
      <c r="J36" s="46">
        <f>COUNTIF(L36,K36)</f>
        <v>0</v>
      </c>
      <c r="K36" s="50">
        <f>1/16</f>
        <v>6.25E-2</v>
      </c>
      <c r="L36" s="13" t="e">
        <f>G35/G36</f>
        <v>#DIV/0!</v>
      </c>
      <c r="M36" s="13"/>
      <c r="N36" s="13"/>
      <c r="O36" s="13"/>
      <c r="P36" s="13"/>
      <c r="Q36" s="13"/>
    </row>
    <row r="37" spans="1:17" x14ac:dyDescent="0.3">
      <c r="A37" s="6"/>
      <c r="B37" s="1"/>
      <c r="C37" s="9"/>
      <c r="D37" s="29"/>
      <c r="E37" s="29"/>
      <c r="F37" s="29"/>
      <c r="G37" s="29"/>
      <c r="H37" s="29"/>
      <c r="I37" s="1"/>
      <c r="J37" s="46"/>
      <c r="K37" s="50"/>
      <c r="L37" s="13"/>
      <c r="M37" s="13"/>
      <c r="N37" s="13"/>
      <c r="O37" s="13"/>
      <c r="P37" s="13"/>
      <c r="Q37" s="13"/>
    </row>
    <row r="38" spans="1:17" x14ac:dyDescent="0.3">
      <c r="A38" s="6" t="s">
        <v>31</v>
      </c>
      <c r="B38" s="1" t="s">
        <v>32</v>
      </c>
      <c r="C38" s="9"/>
      <c r="D38" s="61"/>
      <c r="E38" s="61"/>
      <c r="F38" s="61"/>
      <c r="G38" s="61"/>
      <c r="H38" s="61"/>
      <c r="I38" s="1"/>
      <c r="J38" s="46">
        <f t="shared" si="0"/>
        <v>0</v>
      </c>
      <c r="K38" s="50">
        <v>3</v>
      </c>
      <c r="L38" s="13"/>
      <c r="M38" s="13"/>
      <c r="N38" s="13"/>
      <c r="O38" s="13"/>
      <c r="P38" s="13"/>
      <c r="Q38" s="13"/>
    </row>
    <row r="39" spans="1:17" x14ac:dyDescent="0.3">
      <c r="A39" s="7"/>
      <c r="B39" s="8"/>
      <c r="C39" s="11"/>
      <c r="D39" s="30"/>
      <c r="E39" s="30"/>
      <c r="F39" s="30"/>
      <c r="G39" s="30"/>
      <c r="H39" s="30"/>
      <c r="I39" s="8"/>
      <c r="J39" s="47"/>
      <c r="K39" s="50"/>
      <c r="L39" s="13"/>
      <c r="M39" s="13"/>
      <c r="N39" s="13"/>
      <c r="O39" s="13"/>
      <c r="P39" s="13"/>
      <c r="Q39" s="13"/>
    </row>
    <row r="40" spans="1:17" x14ac:dyDescent="0.3">
      <c r="A40" s="4"/>
      <c r="B40" s="5"/>
      <c r="C40" s="12"/>
      <c r="D40" s="26"/>
      <c r="E40" s="26"/>
      <c r="F40" s="26"/>
      <c r="G40" s="26"/>
      <c r="H40" s="26"/>
      <c r="I40" s="5"/>
      <c r="J40" s="45"/>
      <c r="K40" s="50"/>
      <c r="L40" s="13"/>
      <c r="M40" s="13"/>
      <c r="N40" s="13"/>
      <c r="O40" s="13"/>
      <c r="P40" s="13"/>
      <c r="Q40" s="13"/>
    </row>
    <row r="41" spans="1:17" x14ac:dyDescent="0.3">
      <c r="A41" s="6" t="s">
        <v>33</v>
      </c>
      <c r="B41" s="1" t="s">
        <v>37</v>
      </c>
      <c r="C41" s="10" t="s">
        <v>3</v>
      </c>
      <c r="D41" s="61"/>
      <c r="E41" s="61"/>
      <c r="F41" s="61"/>
      <c r="G41" s="61"/>
      <c r="H41" s="61"/>
      <c r="I41" s="1" t="s">
        <v>40</v>
      </c>
      <c r="J41" s="46">
        <f t="shared" si="0"/>
        <v>0</v>
      </c>
      <c r="K41" s="50">
        <v>4.0460000000000003</v>
      </c>
      <c r="L41" s="13"/>
      <c r="M41" s="13"/>
      <c r="N41" s="13"/>
      <c r="O41" s="13"/>
      <c r="P41" s="13"/>
      <c r="Q41" s="13"/>
    </row>
    <row r="42" spans="1:17" x14ac:dyDescent="0.3">
      <c r="A42" s="6"/>
      <c r="B42" s="1"/>
      <c r="C42" s="9"/>
      <c r="D42" s="29"/>
      <c r="E42" s="29"/>
      <c r="F42" s="29"/>
      <c r="G42" s="29"/>
      <c r="H42" s="29"/>
      <c r="I42" s="1"/>
      <c r="J42" s="46"/>
      <c r="K42" s="50"/>
      <c r="L42" s="13"/>
      <c r="M42" s="13"/>
      <c r="N42" s="13"/>
      <c r="O42" s="13"/>
      <c r="P42" s="13"/>
      <c r="Q42" s="13"/>
    </row>
    <row r="43" spans="1:17" x14ac:dyDescent="0.3">
      <c r="A43" s="6" t="s">
        <v>34</v>
      </c>
      <c r="B43" s="1" t="s">
        <v>38</v>
      </c>
      <c r="C43" s="10" t="s">
        <v>3</v>
      </c>
      <c r="D43" s="61"/>
      <c r="E43" s="61"/>
      <c r="F43" s="61"/>
      <c r="G43" s="61"/>
      <c r="H43" s="61"/>
      <c r="I43" s="1" t="s">
        <v>41</v>
      </c>
      <c r="J43" s="46">
        <f t="shared" si="0"/>
        <v>0</v>
      </c>
      <c r="K43" s="50">
        <v>759</v>
      </c>
      <c r="L43" s="13"/>
      <c r="M43" s="13"/>
      <c r="N43" s="13"/>
      <c r="O43" s="13"/>
      <c r="P43" s="13"/>
      <c r="Q43" s="13"/>
    </row>
    <row r="44" spans="1:17" x14ac:dyDescent="0.3">
      <c r="A44" s="6"/>
      <c r="B44" s="1"/>
      <c r="C44" s="9"/>
      <c r="D44" s="29"/>
      <c r="E44" s="29"/>
      <c r="F44" s="29"/>
      <c r="G44" s="29"/>
      <c r="H44" s="29"/>
      <c r="I44" s="1"/>
      <c r="J44" s="46"/>
      <c r="K44" s="50"/>
      <c r="L44" s="13"/>
      <c r="M44" s="13"/>
      <c r="N44" s="13"/>
      <c r="O44" s="13"/>
      <c r="P44" s="13"/>
      <c r="Q44" s="13"/>
    </row>
    <row r="45" spans="1:17" x14ac:dyDescent="0.3">
      <c r="A45" s="6" t="s">
        <v>35</v>
      </c>
      <c r="B45" s="1" t="s">
        <v>39</v>
      </c>
      <c r="C45" s="10" t="s">
        <v>3</v>
      </c>
      <c r="D45" s="61"/>
      <c r="E45" s="61"/>
      <c r="F45" s="61"/>
      <c r="G45" s="61"/>
      <c r="H45" s="61"/>
      <c r="I45" s="1" t="s">
        <v>42</v>
      </c>
      <c r="J45" s="46">
        <f t="shared" si="0"/>
        <v>0</v>
      </c>
      <c r="K45" s="50">
        <v>2.5000000000000001E-2</v>
      </c>
      <c r="L45" s="13"/>
      <c r="M45" s="13"/>
      <c r="N45" s="13"/>
      <c r="O45" s="13"/>
      <c r="P45" s="13"/>
      <c r="Q45" s="13"/>
    </row>
    <row r="46" spans="1:17" x14ac:dyDescent="0.3">
      <c r="A46" s="6"/>
      <c r="B46" s="1"/>
      <c r="C46" s="9"/>
      <c r="D46" s="29"/>
      <c r="E46" s="29"/>
      <c r="F46" s="29"/>
      <c r="G46" s="29"/>
      <c r="H46" s="29"/>
      <c r="I46" s="1"/>
      <c r="J46" s="46"/>
      <c r="K46" s="50"/>
      <c r="L46" s="13"/>
      <c r="M46" s="13"/>
      <c r="N46" s="13"/>
      <c r="O46" s="13"/>
      <c r="P46" s="13"/>
      <c r="Q46" s="13"/>
    </row>
    <row r="47" spans="1:17" ht="16.8" x14ac:dyDescent="0.3">
      <c r="A47" s="6" t="s">
        <v>36</v>
      </c>
      <c r="B47" s="1" t="s">
        <v>44</v>
      </c>
      <c r="C47" s="10" t="s">
        <v>3</v>
      </c>
      <c r="D47" s="61"/>
      <c r="E47" s="61"/>
      <c r="F47" s="61"/>
      <c r="G47" s="61"/>
      <c r="H47" s="61"/>
      <c r="I47" s="1" t="s">
        <v>43</v>
      </c>
      <c r="J47" s="46">
        <f t="shared" si="0"/>
        <v>0</v>
      </c>
      <c r="K47" s="50">
        <v>5000</v>
      </c>
      <c r="L47" s="13"/>
      <c r="M47" s="13"/>
      <c r="N47" s="13"/>
      <c r="O47" s="13"/>
      <c r="P47" s="13"/>
      <c r="Q47" s="13"/>
    </row>
    <row r="48" spans="1:17" x14ac:dyDescent="0.3">
      <c r="A48" s="7"/>
      <c r="B48" s="8"/>
      <c r="C48" s="11"/>
      <c r="D48" s="30"/>
      <c r="E48" s="30"/>
      <c r="F48" s="30"/>
      <c r="G48" s="30"/>
      <c r="H48" s="30"/>
      <c r="I48" s="8"/>
      <c r="J48" s="47"/>
      <c r="K48" s="50"/>
      <c r="L48" s="13"/>
      <c r="M48" s="13"/>
      <c r="N48" s="13"/>
      <c r="O48" s="13"/>
      <c r="P48" s="13"/>
      <c r="Q48" s="13"/>
    </row>
    <row r="49" spans="1:17" x14ac:dyDescent="0.3">
      <c r="A49" s="4"/>
      <c r="B49" s="5"/>
      <c r="C49" s="12"/>
      <c r="D49" s="26"/>
      <c r="E49" s="26"/>
      <c r="F49" s="26"/>
      <c r="G49" s="26"/>
      <c r="H49" s="26"/>
      <c r="I49" s="5"/>
      <c r="J49" s="45"/>
      <c r="K49" s="50"/>
      <c r="L49" s="13"/>
      <c r="M49" s="13"/>
      <c r="N49" s="13"/>
      <c r="O49" s="13"/>
      <c r="P49" s="13"/>
      <c r="Q49" s="13"/>
    </row>
    <row r="50" spans="1:17" x14ac:dyDescent="0.3">
      <c r="A50" s="6"/>
      <c r="B50" s="1"/>
      <c r="C50" s="9"/>
      <c r="D50" s="29"/>
      <c r="E50" s="29"/>
      <c r="F50" s="29"/>
      <c r="G50" s="29"/>
      <c r="H50" s="29"/>
      <c r="I50" s="1"/>
      <c r="J50" s="46"/>
      <c r="K50" s="50"/>
      <c r="L50" s="13"/>
      <c r="M50" s="13"/>
      <c r="N50" s="13"/>
      <c r="O50" s="13"/>
      <c r="P50" s="13"/>
      <c r="Q50" s="13"/>
    </row>
    <row r="51" spans="1:17" x14ac:dyDescent="0.3">
      <c r="A51" s="6"/>
      <c r="B51" s="1"/>
      <c r="C51" s="9"/>
      <c r="D51" s="29"/>
      <c r="E51" s="29"/>
      <c r="F51" s="29"/>
      <c r="G51" s="29"/>
      <c r="H51" s="29"/>
      <c r="I51" s="1"/>
      <c r="J51" s="46"/>
      <c r="K51" s="50"/>
      <c r="L51" s="13"/>
      <c r="M51" s="13"/>
      <c r="N51" s="13"/>
      <c r="O51" s="13"/>
      <c r="P51" s="13"/>
      <c r="Q51" s="13"/>
    </row>
    <row r="52" spans="1:17" x14ac:dyDescent="0.3">
      <c r="A52" s="6"/>
      <c r="B52" s="1"/>
      <c r="C52" s="9"/>
      <c r="D52" s="29"/>
      <c r="E52" s="29"/>
      <c r="F52" s="29"/>
      <c r="G52" s="29"/>
      <c r="H52" s="29"/>
      <c r="I52" s="1"/>
      <c r="J52" s="46"/>
      <c r="K52" s="50"/>
      <c r="L52" s="13"/>
      <c r="M52" s="13"/>
      <c r="N52" s="13"/>
      <c r="O52" s="13"/>
      <c r="P52" s="13"/>
      <c r="Q52" s="13"/>
    </row>
    <row r="53" spans="1:17" x14ac:dyDescent="0.3">
      <c r="A53" s="6"/>
      <c r="B53" s="1"/>
      <c r="C53" s="9"/>
      <c r="D53" s="29"/>
      <c r="E53" s="29"/>
      <c r="F53" s="29"/>
      <c r="G53" s="29"/>
      <c r="H53" s="29"/>
      <c r="I53" s="1"/>
      <c r="J53" s="46"/>
      <c r="K53" s="50"/>
      <c r="L53" s="13"/>
      <c r="M53" s="13"/>
      <c r="N53" s="13"/>
      <c r="O53" s="13"/>
      <c r="P53" s="13"/>
      <c r="Q53" s="13"/>
    </row>
    <row r="54" spans="1:17" x14ac:dyDescent="0.3">
      <c r="A54" s="6"/>
      <c r="C54" s="9"/>
      <c r="D54" s="29"/>
      <c r="E54" s="29"/>
      <c r="F54" s="29"/>
      <c r="G54" s="29"/>
      <c r="H54" s="29"/>
      <c r="I54" s="1"/>
      <c r="J54" s="46"/>
      <c r="K54" s="50"/>
      <c r="L54" s="13"/>
      <c r="M54" s="13"/>
      <c r="N54" s="13"/>
      <c r="O54" s="13"/>
      <c r="P54" s="13"/>
      <c r="Q54" s="13"/>
    </row>
    <row r="55" spans="1:17" x14ac:dyDescent="0.3">
      <c r="A55" s="6"/>
      <c r="B55" s="1"/>
      <c r="C55" s="9"/>
      <c r="D55" s="29"/>
      <c r="E55" s="29"/>
      <c r="F55" s="29"/>
      <c r="G55" s="29"/>
      <c r="H55" s="29"/>
      <c r="I55" s="1"/>
      <c r="J55" s="46"/>
      <c r="K55" s="50"/>
      <c r="L55" s="13"/>
      <c r="M55" s="13"/>
      <c r="N55" s="13"/>
      <c r="O55" s="13"/>
      <c r="P55" s="13"/>
      <c r="Q55" s="13"/>
    </row>
    <row r="56" spans="1:17" x14ac:dyDescent="0.3">
      <c r="A56" s="6"/>
      <c r="B56" s="1"/>
      <c r="C56" s="9"/>
      <c r="D56" s="29"/>
      <c r="E56" s="29"/>
      <c r="F56" s="31"/>
      <c r="G56" s="29"/>
      <c r="H56" s="29"/>
      <c r="I56" s="1"/>
      <c r="J56" s="46"/>
      <c r="K56" s="50"/>
      <c r="L56" s="13"/>
      <c r="M56" s="13"/>
      <c r="N56" s="13"/>
      <c r="O56" s="13"/>
      <c r="P56" s="13"/>
      <c r="Q56" s="13"/>
    </row>
    <row r="57" spans="1:17" x14ac:dyDescent="0.3">
      <c r="A57" s="6"/>
      <c r="B57" s="1"/>
      <c r="C57" s="9"/>
      <c r="D57" s="29"/>
      <c r="E57" s="31"/>
      <c r="F57" s="29"/>
      <c r="G57" s="29"/>
      <c r="H57" s="29"/>
      <c r="I57" s="1"/>
      <c r="J57" s="46"/>
      <c r="K57" s="50"/>
      <c r="L57" s="13"/>
      <c r="M57" s="13"/>
      <c r="N57" s="13"/>
      <c r="O57" s="13"/>
      <c r="P57" s="13"/>
      <c r="Q57" s="13"/>
    </row>
    <row r="58" spans="1:17" x14ac:dyDescent="0.3">
      <c r="A58" s="6"/>
      <c r="B58" s="1"/>
      <c r="C58" s="9"/>
      <c r="D58" s="29"/>
      <c r="E58" s="29"/>
      <c r="F58" s="29"/>
      <c r="G58" s="29"/>
      <c r="H58" s="29"/>
      <c r="I58" s="1"/>
      <c r="J58" s="46"/>
      <c r="K58" s="50"/>
      <c r="L58" s="13"/>
      <c r="M58" s="13"/>
      <c r="N58" s="13"/>
      <c r="O58" s="13"/>
      <c r="P58" s="13"/>
      <c r="Q58" s="13"/>
    </row>
    <row r="59" spans="1:17" ht="15.6" x14ac:dyDescent="0.3">
      <c r="A59" s="6"/>
      <c r="B59" s="1" t="s">
        <v>45</v>
      </c>
      <c r="C59" s="9"/>
      <c r="D59" s="29"/>
      <c r="E59" s="29"/>
      <c r="F59" s="29"/>
      <c r="G59" s="29"/>
      <c r="H59" s="29"/>
      <c r="I59" s="1"/>
      <c r="J59" s="46"/>
      <c r="K59" s="50"/>
      <c r="L59" s="13"/>
      <c r="M59" s="13"/>
      <c r="N59" s="13"/>
      <c r="O59" s="13"/>
      <c r="P59" s="13"/>
      <c r="Q59" s="13"/>
    </row>
    <row r="60" spans="1:17" x14ac:dyDescent="0.3">
      <c r="A60" s="6"/>
      <c r="B60" s="1"/>
      <c r="C60" s="9"/>
      <c r="D60" s="29"/>
      <c r="E60" s="29"/>
      <c r="F60" s="29"/>
      <c r="G60" s="29"/>
      <c r="H60" s="29"/>
      <c r="I60" s="1"/>
      <c r="J60" s="46"/>
      <c r="K60" s="50"/>
      <c r="L60" s="13"/>
      <c r="M60" s="13"/>
      <c r="N60" s="13"/>
      <c r="O60" s="13"/>
      <c r="P60" s="13"/>
      <c r="Q60" s="13"/>
    </row>
    <row r="61" spans="1:17" ht="16.8" x14ac:dyDescent="0.3">
      <c r="A61" s="6" t="s">
        <v>46</v>
      </c>
      <c r="B61" s="1" t="s">
        <v>47</v>
      </c>
      <c r="C61" s="9"/>
      <c r="D61" s="61"/>
      <c r="E61" s="61"/>
      <c r="F61" s="61"/>
      <c r="G61" s="61"/>
      <c r="H61" s="61"/>
      <c r="I61" s="1" t="s">
        <v>50</v>
      </c>
      <c r="J61" s="46">
        <f t="shared" si="0"/>
        <v>0</v>
      </c>
      <c r="K61" s="50">
        <v>192</v>
      </c>
      <c r="L61" s="13"/>
      <c r="M61" s="13"/>
      <c r="N61" s="13"/>
      <c r="O61" s="13"/>
      <c r="P61" s="13"/>
      <c r="Q61" s="13"/>
    </row>
    <row r="62" spans="1:17" x14ac:dyDescent="0.3">
      <c r="A62" s="6"/>
      <c r="B62" s="1"/>
      <c r="C62" s="9"/>
      <c r="D62" s="29"/>
      <c r="E62" s="29"/>
      <c r="F62" s="29"/>
      <c r="G62" s="29"/>
      <c r="H62" s="29"/>
      <c r="I62" s="1"/>
      <c r="J62" s="46"/>
      <c r="K62" s="50"/>
      <c r="L62" s="13"/>
      <c r="M62" s="13"/>
      <c r="N62" s="13"/>
      <c r="O62" s="13"/>
      <c r="P62" s="13"/>
      <c r="Q62" s="13"/>
    </row>
    <row r="63" spans="1:17" ht="16.8" x14ac:dyDescent="0.3">
      <c r="A63" s="6" t="s">
        <v>48</v>
      </c>
      <c r="B63" s="1" t="s">
        <v>49</v>
      </c>
      <c r="C63" s="9"/>
      <c r="D63" s="61"/>
      <c r="E63" s="61"/>
      <c r="F63" s="61"/>
      <c r="G63" s="61"/>
      <c r="H63" s="61"/>
      <c r="I63" s="1" t="s">
        <v>51</v>
      </c>
      <c r="J63" s="46">
        <f t="shared" si="0"/>
        <v>0</v>
      </c>
      <c r="K63" s="50">
        <v>256</v>
      </c>
      <c r="L63" s="13"/>
      <c r="M63" s="13"/>
      <c r="N63" s="13"/>
      <c r="O63" s="13"/>
      <c r="P63" s="13"/>
      <c r="Q63" s="13"/>
    </row>
    <row r="64" spans="1:17" x14ac:dyDescent="0.3">
      <c r="A64" s="7"/>
      <c r="B64" s="8"/>
      <c r="C64" s="11"/>
      <c r="D64" s="30"/>
      <c r="E64" s="30"/>
      <c r="F64" s="30"/>
      <c r="G64" s="30"/>
      <c r="H64" s="30"/>
      <c r="I64" s="8"/>
      <c r="J64" s="47"/>
      <c r="K64" s="50"/>
      <c r="L64" s="13"/>
      <c r="M64" s="13"/>
      <c r="N64" s="13"/>
      <c r="O64" s="13"/>
      <c r="P64" s="13"/>
      <c r="Q64" s="13"/>
    </row>
    <row r="65" spans="1:17" x14ac:dyDescent="0.3">
      <c r="A65" s="4"/>
      <c r="B65" s="5"/>
      <c r="C65" s="12"/>
      <c r="D65" s="26"/>
      <c r="E65" s="26"/>
      <c r="F65" s="26"/>
      <c r="G65" s="26"/>
      <c r="H65" s="26"/>
      <c r="I65" s="5"/>
      <c r="J65" s="45"/>
      <c r="K65" s="50"/>
      <c r="L65" s="13"/>
      <c r="M65" s="13"/>
      <c r="N65" s="13"/>
      <c r="O65" s="13"/>
      <c r="P65" s="13"/>
      <c r="Q65" s="13"/>
    </row>
    <row r="66" spans="1:17" x14ac:dyDescent="0.3">
      <c r="A66" s="6" t="s">
        <v>52</v>
      </c>
      <c r="B66" s="1" t="s">
        <v>53</v>
      </c>
      <c r="C66" s="9"/>
      <c r="D66" s="29"/>
      <c r="E66" s="29"/>
      <c r="F66" s="29"/>
      <c r="G66" s="29"/>
      <c r="H66" s="29"/>
      <c r="I66" s="1"/>
      <c r="J66" s="46"/>
      <c r="K66" s="50"/>
      <c r="L66" s="13"/>
      <c r="M66" s="13"/>
      <c r="N66" s="13"/>
      <c r="O66" s="13"/>
      <c r="P66" s="13"/>
      <c r="Q66" s="13"/>
    </row>
    <row r="67" spans="1:17" ht="16.8" x14ac:dyDescent="0.3">
      <c r="A67" s="6"/>
      <c r="B67" s="1" t="s">
        <v>59</v>
      </c>
      <c r="C67" s="9"/>
      <c r="D67" s="29"/>
      <c r="E67" s="29"/>
      <c r="F67" s="29"/>
      <c r="G67" s="29"/>
      <c r="H67" s="29"/>
      <c r="I67" s="1"/>
      <c r="J67" s="46">
        <f>COUNTIF(D75,K67)</f>
        <v>0</v>
      </c>
      <c r="K67" s="50" t="s">
        <v>478</v>
      </c>
      <c r="L67" s="13"/>
      <c r="M67" s="13"/>
      <c r="N67" s="13"/>
      <c r="O67" s="13"/>
      <c r="P67" s="13"/>
      <c r="Q67" s="13"/>
    </row>
    <row r="68" spans="1:17" x14ac:dyDescent="0.3">
      <c r="A68" s="6"/>
      <c r="B68" s="1"/>
      <c r="C68" s="9"/>
      <c r="D68" s="29"/>
      <c r="E68" s="29"/>
      <c r="F68" s="29"/>
      <c r="G68" s="29"/>
      <c r="H68" s="29"/>
      <c r="I68" s="1"/>
      <c r="J68" s="46"/>
      <c r="K68" s="50"/>
      <c r="L68" s="13"/>
      <c r="M68" s="13"/>
      <c r="N68" s="13"/>
      <c r="O68" s="13"/>
      <c r="P68" s="13"/>
      <c r="Q68" s="13"/>
    </row>
    <row r="69" spans="1:17" ht="16.8" x14ac:dyDescent="0.3">
      <c r="A69" s="6"/>
      <c r="B69" s="1" t="s">
        <v>57</v>
      </c>
      <c r="C69" s="9"/>
      <c r="D69" s="49"/>
      <c r="E69" s="29"/>
      <c r="F69" s="29"/>
      <c r="G69" s="29"/>
      <c r="H69" s="29"/>
      <c r="I69" s="1"/>
      <c r="J69" s="46"/>
      <c r="K69" s="50"/>
      <c r="L69" s="13"/>
      <c r="M69" s="13"/>
      <c r="N69" s="13"/>
      <c r="O69" s="13"/>
      <c r="P69" s="13"/>
      <c r="Q69" s="13"/>
    </row>
    <row r="70" spans="1:17" x14ac:dyDescent="0.3">
      <c r="A70" s="6"/>
      <c r="B70" s="1"/>
      <c r="C70" s="9"/>
      <c r="D70" s="29"/>
      <c r="E70" s="29"/>
      <c r="F70" s="29"/>
      <c r="G70" s="29"/>
      <c r="H70" s="29"/>
      <c r="I70" s="1"/>
      <c r="J70" s="46"/>
      <c r="K70" s="50"/>
      <c r="L70" s="13"/>
      <c r="M70" s="13"/>
      <c r="N70" s="13"/>
      <c r="O70" s="13"/>
      <c r="P70" s="13"/>
      <c r="Q70" s="13"/>
    </row>
    <row r="71" spans="1:17" x14ac:dyDescent="0.3">
      <c r="A71" s="6"/>
      <c r="B71" s="1" t="s">
        <v>54</v>
      </c>
      <c r="C71" s="9"/>
      <c r="D71" s="49"/>
      <c r="E71" s="29"/>
      <c r="F71" s="29"/>
      <c r="G71" s="29"/>
      <c r="H71" s="29"/>
      <c r="I71" s="1"/>
      <c r="J71" s="46"/>
      <c r="K71" s="50"/>
      <c r="L71" s="13"/>
      <c r="M71" s="13"/>
      <c r="N71" s="13"/>
      <c r="O71" s="13"/>
      <c r="P71" s="13"/>
      <c r="Q71" s="13"/>
    </row>
    <row r="72" spans="1:17" x14ac:dyDescent="0.3">
      <c r="A72" s="6"/>
      <c r="B72" s="1"/>
      <c r="C72" s="9"/>
      <c r="D72" s="29"/>
      <c r="E72" s="29"/>
      <c r="F72" s="29"/>
      <c r="G72" s="29"/>
      <c r="H72" s="29"/>
      <c r="I72" s="1"/>
      <c r="J72" s="46"/>
      <c r="K72" s="50"/>
      <c r="L72" s="13"/>
      <c r="M72" s="13"/>
      <c r="N72" s="13"/>
      <c r="O72" s="13"/>
      <c r="P72" s="13"/>
      <c r="Q72" s="13"/>
    </row>
    <row r="73" spans="1:17" x14ac:dyDescent="0.3">
      <c r="A73" s="6"/>
      <c r="B73" s="1" t="s">
        <v>55</v>
      </c>
      <c r="C73" s="9"/>
      <c r="D73" s="49"/>
      <c r="E73" s="29"/>
      <c r="F73" s="29"/>
      <c r="G73" s="29"/>
      <c r="H73" s="29"/>
      <c r="I73" s="1"/>
      <c r="J73" s="46"/>
      <c r="K73" s="50"/>
      <c r="L73" s="13"/>
      <c r="M73" s="13"/>
      <c r="N73" s="13"/>
      <c r="O73" s="13"/>
      <c r="P73" s="13"/>
      <c r="Q73" s="13"/>
    </row>
    <row r="74" spans="1:17" x14ac:dyDescent="0.3">
      <c r="A74" s="6"/>
      <c r="B74" s="1"/>
      <c r="C74" s="9"/>
      <c r="D74" s="29"/>
      <c r="E74" s="29"/>
      <c r="F74" s="29"/>
      <c r="G74" s="29"/>
      <c r="H74" s="29"/>
      <c r="I74" s="1"/>
      <c r="J74" s="46"/>
      <c r="K74" s="50"/>
      <c r="L74" s="13"/>
      <c r="M74" s="13"/>
      <c r="N74" s="13"/>
      <c r="O74" s="13"/>
      <c r="P74" s="13"/>
      <c r="Q74" s="13"/>
    </row>
    <row r="75" spans="1:17" ht="16.8" x14ac:dyDescent="0.3">
      <c r="A75" s="6"/>
      <c r="B75" s="1" t="s">
        <v>58</v>
      </c>
      <c r="C75" s="9"/>
      <c r="D75" s="49"/>
      <c r="E75" s="29"/>
      <c r="F75" s="29"/>
      <c r="G75" s="29"/>
      <c r="H75" s="29"/>
      <c r="I75" s="1"/>
      <c r="J75" s="46"/>
      <c r="K75" s="50"/>
      <c r="L75" s="13"/>
      <c r="M75" s="13"/>
      <c r="N75" s="13"/>
      <c r="O75" s="13"/>
      <c r="P75" s="13"/>
      <c r="Q75" s="13"/>
    </row>
    <row r="76" spans="1:17" x14ac:dyDescent="0.3">
      <c r="A76" s="6"/>
      <c r="B76" s="1"/>
      <c r="C76" s="9"/>
      <c r="D76" s="29"/>
      <c r="E76" s="29"/>
      <c r="F76" s="29"/>
      <c r="G76" s="29"/>
      <c r="H76" s="29"/>
      <c r="I76" s="1"/>
      <c r="J76" s="46"/>
      <c r="K76" s="50"/>
      <c r="L76" s="13"/>
      <c r="M76" s="13"/>
      <c r="N76" s="13"/>
      <c r="O76" s="13"/>
      <c r="P76" s="13"/>
      <c r="Q76" s="13"/>
    </row>
    <row r="77" spans="1:17" x14ac:dyDescent="0.3">
      <c r="A77" s="6"/>
      <c r="B77" s="1" t="s">
        <v>56</v>
      </c>
      <c r="C77" s="9"/>
      <c r="D77" s="49"/>
      <c r="E77" s="29"/>
      <c r="F77" s="29"/>
      <c r="G77" s="29"/>
      <c r="H77" s="29"/>
      <c r="I77" s="1"/>
      <c r="J77" s="46"/>
      <c r="K77" s="50"/>
      <c r="L77" s="13"/>
      <c r="M77" s="13"/>
      <c r="N77" s="13"/>
      <c r="O77" s="13"/>
      <c r="P77" s="13"/>
      <c r="Q77" s="13"/>
    </row>
    <row r="78" spans="1:17" x14ac:dyDescent="0.3">
      <c r="A78" s="7"/>
      <c r="B78" s="8"/>
      <c r="C78" s="11"/>
      <c r="D78" s="30"/>
      <c r="E78" s="30"/>
      <c r="F78" s="30"/>
      <c r="G78" s="30"/>
      <c r="H78" s="30"/>
      <c r="I78" s="8"/>
      <c r="J78" s="47"/>
      <c r="K78" s="50"/>
      <c r="L78" s="13"/>
      <c r="M78" s="13"/>
      <c r="N78" s="13"/>
      <c r="O78" s="13"/>
      <c r="P78" s="13"/>
      <c r="Q78" s="13"/>
    </row>
    <row r="79" spans="1:17" x14ac:dyDescent="0.3">
      <c r="A79" s="4"/>
      <c r="B79" s="5"/>
      <c r="C79" s="12"/>
      <c r="D79" s="26"/>
      <c r="E79" s="26"/>
      <c r="F79" s="26"/>
      <c r="G79" s="26"/>
      <c r="H79" s="26"/>
      <c r="I79" s="5"/>
      <c r="J79" s="45"/>
      <c r="K79" s="50"/>
      <c r="L79" s="13"/>
      <c r="M79" s="13"/>
      <c r="N79" s="13"/>
      <c r="O79" s="13"/>
      <c r="P79" s="13"/>
      <c r="Q79" s="13"/>
    </row>
    <row r="80" spans="1:17" x14ac:dyDescent="0.3">
      <c r="A80" s="6"/>
      <c r="B80" s="60" t="s">
        <v>62</v>
      </c>
      <c r="C80" s="60"/>
      <c r="D80" s="60"/>
      <c r="E80" s="60"/>
      <c r="F80" s="29"/>
      <c r="G80" s="29"/>
      <c r="H80" s="29"/>
      <c r="I80" s="1"/>
      <c r="J80" s="46"/>
      <c r="K80" s="50"/>
      <c r="L80" s="13"/>
      <c r="M80" s="13"/>
      <c r="N80" s="13"/>
      <c r="O80" s="13"/>
      <c r="P80" s="13"/>
      <c r="Q80" s="13"/>
    </row>
    <row r="81" spans="1:17" x14ac:dyDescent="0.3">
      <c r="A81" s="6"/>
      <c r="B81" s="1"/>
      <c r="C81" s="9"/>
      <c r="D81" s="29"/>
      <c r="E81" s="29"/>
      <c r="F81" s="29"/>
      <c r="G81" s="29"/>
      <c r="H81" s="29"/>
      <c r="I81" s="1"/>
      <c r="J81" s="46"/>
      <c r="K81" s="50"/>
      <c r="L81" s="13"/>
      <c r="M81" s="13"/>
      <c r="N81" s="13"/>
      <c r="O81" s="13"/>
      <c r="P81" s="13"/>
      <c r="Q81" s="13"/>
    </row>
    <row r="82" spans="1:17" x14ac:dyDescent="0.3">
      <c r="A82" s="6" t="s">
        <v>60</v>
      </c>
      <c r="B82" s="1" t="s">
        <v>66</v>
      </c>
      <c r="C82" s="9"/>
      <c r="D82" s="61"/>
      <c r="E82" s="61"/>
      <c r="F82" s="61"/>
      <c r="G82" s="61"/>
      <c r="H82" s="61"/>
      <c r="I82" s="1" t="s">
        <v>61</v>
      </c>
      <c r="J82" s="46">
        <f t="shared" ref="J82:J108" si="1">COUNTIF(D82,K82)</f>
        <v>0</v>
      </c>
      <c r="K82" s="50">
        <v>6.25</v>
      </c>
      <c r="L82" s="13"/>
      <c r="M82" s="13"/>
      <c r="N82" s="13"/>
      <c r="O82" s="13"/>
      <c r="P82" s="13"/>
      <c r="Q82" s="13"/>
    </row>
    <row r="83" spans="1:17" x14ac:dyDescent="0.3">
      <c r="A83" s="6"/>
      <c r="B83" s="1"/>
      <c r="C83" s="9"/>
      <c r="D83" s="29"/>
      <c r="E83" s="29"/>
      <c r="F83" s="29"/>
      <c r="G83" s="29"/>
      <c r="H83" s="29"/>
      <c r="I83" s="1"/>
      <c r="J83" s="46"/>
      <c r="K83" s="50"/>
      <c r="L83" s="13"/>
      <c r="M83" s="13"/>
      <c r="N83" s="13"/>
      <c r="O83" s="13"/>
      <c r="P83" s="13"/>
      <c r="Q83" s="13"/>
    </row>
    <row r="84" spans="1:17" x14ac:dyDescent="0.3">
      <c r="A84" s="6"/>
      <c r="B84" s="1" t="s">
        <v>63</v>
      </c>
      <c r="C84" s="9"/>
      <c r="D84" s="29"/>
      <c r="E84" s="29"/>
      <c r="F84" s="29"/>
      <c r="G84" s="29"/>
      <c r="H84" s="29"/>
      <c r="I84" s="1"/>
      <c r="J84" s="46"/>
      <c r="K84" s="50"/>
      <c r="L84" s="13"/>
      <c r="M84" s="13"/>
      <c r="N84" s="13"/>
      <c r="O84" s="13"/>
      <c r="P84" s="13"/>
      <c r="Q84" s="13"/>
    </row>
    <row r="85" spans="1:17" x14ac:dyDescent="0.3">
      <c r="A85" s="6"/>
      <c r="B85" s="1"/>
      <c r="C85" s="9"/>
      <c r="D85" s="29"/>
      <c r="E85" s="29"/>
      <c r="F85" s="29"/>
      <c r="G85" s="29"/>
      <c r="H85" s="29"/>
      <c r="I85" s="1"/>
      <c r="J85" s="46"/>
      <c r="K85" s="50"/>
      <c r="L85" s="13"/>
      <c r="M85" s="13"/>
      <c r="N85" s="13"/>
      <c r="O85" s="13"/>
      <c r="P85" s="13"/>
      <c r="Q85" s="13"/>
    </row>
    <row r="86" spans="1:17" x14ac:dyDescent="0.3">
      <c r="A86" s="6" t="s">
        <v>64</v>
      </c>
      <c r="B86" s="1" t="s">
        <v>65</v>
      </c>
      <c r="C86" s="9"/>
      <c r="D86" s="61"/>
      <c r="E86" s="61"/>
      <c r="F86" s="61"/>
      <c r="G86" s="61"/>
      <c r="H86" s="61"/>
      <c r="I86" s="1" t="s">
        <v>67</v>
      </c>
      <c r="J86" s="46">
        <f t="shared" si="1"/>
        <v>0</v>
      </c>
      <c r="K86" s="50">
        <v>50</v>
      </c>
      <c r="L86" s="13"/>
      <c r="M86" s="13"/>
      <c r="N86" s="13"/>
      <c r="O86" s="13"/>
      <c r="P86" s="13"/>
      <c r="Q86" s="13"/>
    </row>
    <row r="87" spans="1:17" x14ac:dyDescent="0.3">
      <c r="A87" s="7"/>
      <c r="B87" s="8"/>
      <c r="C87" s="11"/>
      <c r="D87" s="30"/>
      <c r="E87" s="30"/>
      <c r="F87" s="30"/>
      <c r="G87" s="30"/>
      <c r="H87" s="30"/>
      <c r="I87" s="8"/>
      <c r="J87" s="47"/>
      <c r="K87" s="50"/>
      <c r="L87" s="13"/>
      <c r="M87" s="13"/>
      <c r="N87" s="13"/>
      <c r="O87" s="13"/>
      <c r="P87" s="13"/>
      <c r="Q87" s="13"/>
    </row>
    <row r="88" spans="1:17" x14ac:dyDescent="0.3">
      <c r="A88" s="4"/>
      <c r="B88" s="5"/>
      <c r="C88" s="12"/>
      <c r="D88" s="26"/>
      <c r="E88" s="26"/>
      <c r="F88" s="26"/>
      <c r="G88" s="26"/>
      <c r="H88" s="26"/>
      <c r="I88" s="5"/>
      <c r="J88" s="45"/>
      <c r="K88" s="50"/>
      <c r="L88" s="13"/>
      <c r="M88" s="13"/>
      <c r="N88" s="13"/>
      <c r="O88" s="13"/>
      <c r="P88" s="13"/>
      <c r="Q88" s="13"/>
    </row>
    <row r="89" spans="1:17" x14ac:dyDescent="0.3">
      <c r="A89" s="6"/>
      <c r="B89" s="1" t="s">
        <v>68</v>
      </c>
      <c r="C89" s="9"/>
      <c r="D89" s="29"/>
      <c r="E89" s="29"/>
      <c r="F89" s="29"/>
      <c r="G89" s="29"/>
      <c r="H89" s="29"/>
      <c r="I89" s="1"/>
      <c r="J89" s="46"/>
      <c r="K89" s="50"/>
      <c r="L89" s="13"/>
      <c r="M89" s="13"/>
      <c r="N89" s="13"/>
      <c r="O89" s="13"/>
      <c r="P89" s="13"/>
      <c r="Q89" s="13"/>
    </row>
    <row r="90" spans="1:17" x14ac:dyDescent="0.3">
      <c r="A90" s="6"/>
      <c r="B90" s="1" t="s">
        <v>69</v>
      </c>
      <c r="C90" s="9"/>
      <c r="D90" s="29"/>
      <c r="E90" s="29"/>
      <c r="F90" s="29"/>
      <c r="G90" s="29"/>
      <c r="H90" s="29"/>
      <c r="I90" s="1"/>
      <c r="J90" s="46"/>
      <c r="K90" s="50"/>
      <c r="L90" s="13"/>
      <c r="M90" s="13"/>
      <c r="N90" s="13"/>
      <c r="O90" s="13"/>
      <c r="P90" s="13"/>
      <c r="Q90" s="13"/>
    </row>
    <row r="91" spans="1:17" x14ac:dyDescent="0.3">
      <c r="A91" s="6"/>
      <c r="B91" s="1"/>
      <c r="C91" s="9"/>
      <c r="D91" s="29"/>
      <c r="E91" s="29"/>
      <c r="F91" s="29"/>
      <c r="G91" s="29"/>
      <c r="H91" s="29"/>
      <c r="I91" s="1"/>
      <c r="J91" s="46"/>
      <c r="K91" s="50"/>
      <c r="L91" s="13"/>
      <c r="M91" s="13"/>
      <c r="N91" s="13"/>
      <c r="O91" s="13"/>
      <c r="P91" s="13"/>
      <c r="Q91" s="13"/>
    </row>
    <row r="92" spans="1:17" x14ac:dyDescent="0.3">
      <c r="A92" s="6"/>
      <c r="B92" s="1"/>
      <c r="C92" s="9"/>
      <c r="D92" s="29"/>
      <c r="E92" s="29"/>
      <c r="F92" s="29"/>
      <c r="G92" s="29"/>
      <c r="H92" s="29"/>
      <c r="I92" s="1"/>
      <c r="J92" s="46"/>
      <c r="K92" s="50"/>
      <c r="L92" s="13"/>
      <c r="M92" s="13"/>
      <c r="N92" s="13"/>
      <c r="O92" s="13"/>
      <c r="P92" s="13"/>
      <c r="Q92" s="13"/>
    </row>
    <row r="93" spans="1:17" x14ac:dyDescent="0.3">
      <c r="A93" s="6"/>
      <c r="B93" s="1"/>
      <c r="C93" s="9"/>
      <c r="D93" s="29"/>
      <c r="E93" s="29"/>
      <c r="F93" s="29"/>
      <c r="G93" s="29"/>
      <c r="H93" s="29"/>
      <c r="I93" s="1"/>
      <c r="J93" s="46"/>
      <c r="K93" s="50"/>
      <c r="L93" s="13"/>
      <c r="M93" s="13"/>
      <c r="N93" s="13"/>
      <c r="O93" s="13"/>
      <c r="P93" s="13"/>
      <c r="Q93" s="13"/>
    </row>
    <row r="94" spans="1:17" x14ac:dyDescent="0.3">
      <c r="A94" s="6"/>
      <c r="B94" s="1"/>
      <c r="C94" s="9"/>
      <c r="D94" s="29"/>
      <c r="E94" s="29"/>
      <c r="F94" s="29"/>
      <c r="G94" s="29"/>
      <c r="H94" s="29"/>
      <c r="I94" s="1"/>
      <c r="J94" s="46"/>
      <c r="K94" s="50"/>
      <c r="L94" s="13"/>
      <c r="M94" s="13"/>
      <c r="N94" s="13"/>
      <c r="O94" s="13"/>
      <c r="P94" s="13"/>
      <c r="Q94" s="13"/>
    </row>
    <row r="95" spans="1:17" x14ac:dyDescent="0.3">
      <c r="A95" s="6"/>
      <c r="B95" s="1"/>
      <c r="C95" s="9"/>
      <c r="D95" s="29"/>
      <c r="E95" s="29"/>
      <c r="F95" s="29"/>
      <c r="G95" s="29"/>
      <c r="H95" s="29"/>
      <c r="I95" s="1"/>
      <c r="J95" s="46"/>
      <c r="K95" s="50"/>
      <c r="L95" s="13"/>
      <c r="M95" s="13"/>
      <c r="N95" s="13"/>
      <c r="O95" s="13"/>
      <c r="P95" s="13"/>
      <c r="Q95" s="13"/>
    </row>
    <row r="96" spans="1:17" x14ac:dyDescent="0.3">
      <c r="A96" s="6"/>
      <c r="B96" s="1"/>
      <c r="C96" s="9"/>
      <c r="D96" s="29"/>
      <c r="E96" s="29"/>
      <c r="F96" s="29"/>
      <c r="G96" s="29"/>
      <c r="H96" s="29"/>
      <c r="I96" s="1"/>
      <c r="J96" s="46"/>
      <c r="K96" s="50"/>
      <c r="L96" s="13"/>
      <c r="M96" s="13"/>
      <c r="N96" s="13"/>
      <c r="O96" s="13"/>
      <c r="P96" s="13"/>
      <c r="Q96" s="13"/>
    </row>
    <row r="97" spans="1:17" x14ac:dyDescent="0.3">
      <c r="A97" s="6"/>
      <c r="B97" s="1"/>
      <c r="C97" s="9"/>
      <c r="D97" s="29"/>
      <c r="E97" s="29"/>
      <c r="F97" s="29"/>
      <c r="G97" s="29"/>
      <c r="H97" s="29"/>
      <c r="I97" s="1"/>
      <c r="J97" s="46"/>
      <c r="K97" s="50"/>
      <c r="L97" s="13"/>
      <c r="M97" s="13"/>
      <c r="N97" s="13"/>
      <c r="O97" s="13"/>
      <c r="P97" s="13"/>
      <c r="Q97" s="13"/>
    </row>
    <row r="98" spans="1:17" x14ac:dyDescent="0.3">
      <c r="A98" s="6"/>
      <c r="B98" s="1"/>
      <c r="C98" s="9"/>
      <c r="D98" s="29"/>
      <c r="E98" s="29"/>
      <c r="F98" s="29"/>
      <c r="G98" s="29"/>
      <c r="H98" s="29"/>
      <c r="I98" s="1"/>
      <c r="J98" s="46"/>
      <c r="K98" s="50"/>
      <c r="L98" s="13"/>
      <c r="M98" s="13"/>
      <c r="N98" s="13"/>
      <c r="O98" s="13"/>
      <c r="P98" s="13"/>
      <c r="Q98" s="13"/>
    </row>
    <row r="99" spans="1:17" x14ac:dyDescent="0.3">
      <c r="A99" s="6"/>
      <c r="B99" s="1"/>
      <c r="C99" s="9"/>
      <c r="D99" s="29"/>
      <c r="E99" s="29"/>
      <c r="F99" s="29"/>
      <c r="G99" s="29"/>
      <c r="H99" s="29"/>
      <c r="I99" s="1"/>
      <c r="J99" s="46"/>
      <c r="K99" s="50"/>
      <c r="L99" s="13"/>
      <c r="M99" s="13"/>
      <c r="N99" s="13"/>
      <c r="O99" s="13"/>
      <c r="P99" s="13"/>
      <c r="Q99" s="13"/>
    </row>
    <row r="100" spans="1:17" x14ac:dyDescent="0.3">
      <c r="A100" s="6"/>
      <c r="B100" s="1"/>
      <c r="C100" s="9"/>
      <c r="D100" s="29"/>
      <c r="E100" s="29"/>
      <c r="F100" s="29"/>
      <c r="G100" s="29"/>
      <c r="H100" s="29"/>
      <c r="I100" s="1"/>
      <c r="J100" s="46"/>
      <c r="K100" s="50"/>
      <c r="L100" s="13"/>
      <c r="M100" s="13"/>
      <c r="N100" s="13"/>
      <c r="O100" s="13"/>
      <c r="P100" s="13"/>
      <c r="Q100" s="13"/>
    </row>
    <row r="101" spans="1:17" x14ac:dyDescent="0.3">
      <c r="A101" s="6"/>
      <c r="B101" s="1"/>
      <c r="C101" s="9"/>
      <c r="D101" s="29"/>
      <c r="E101" s="29"/>
      <c r="F101" s="29"/>
      <c r="G101" s="29"/>
      <c r="H101" s="29"/>
      <c r="I101" s="1"/>
      <c r="J101" s="46"/>
      <c r="K101" s="50"/>
      <c r="L101" s="13"/>
      <c r="M101" s="13"/>
      <c r="N101" s="13"/>
      <c r="O101" s="13"/>
      <c r="P101" s="13"/>
      <c r="Q101" s="13"/>
    </row>
    <row r="102" spans="1:17" x14ac:dyDescent="0.3">
      <c r="A102" s="6"/>
      <c r="B102" s="1"/>
      <c r="C102" s="9"/>
      <c r="D102" s="29"/>
      <c r="E102" s="29"/>
      <c r="F102" s="29"/>
      <c r="G102" s="29"/>
      <c r="H102" s="29"/>
      <c r="I102" s="1"/>
      <c r="J102" s="46"/>
      <c r="K102" s="50"/>
      <c r="L102" s="13"/>
      <c r="M102" s="13"/>
      <c r="N102" s="13"/>
      <c r="O102" s="13"/>
      <c r="P102" s="13"/>
      <c r="Q102" s="13"/>
    </row>
    <row r="103" spans="1:17" x14ac:dyDescent="0.3">
      <c r="A103" s="6"/>
      <c r="B103" s="1"/>
      <c r="C103" s="9"/>
      <c r="D103" s="29"/>
      <c r="E103" s="29"/>
      <c r="F103" s="29"/>
      <c r="G103" s="29"/>
      <c r="H103" s="29"/>
      <c r="I103" s="1"/>
      <c r="J103" s="46"/>
      <c r="K103" s="50"/>
      <c r="L103" s="13"/>
      <c r="M103" s="13"/>
      <c r="N103" s="13"/>
      <c r="O103" s="13"/>
      <c r="P103" s="13"/>
      <c r="Q103" s="13"/>
    </row>
    <row r="104" spans="1:17" x14ac:dyDescent="0.3">
      <c r="A104" s="6"/>
      <c r="B104" s="1"/>
      <c r="C104" s="9"/>
      <c r="D104" s="29"/>
      <c r="E104" s="29"/>
      <c r="F104" s="29"/>
      <c r="G104" s="29"/>
      <c r="H104" s="29"/>
      <c r="I104" s="1"/>
      <c r="J104" s="46"/>
      <c r="K104" s="50"/>
      <c r="L104" s="13"/>
      <c r="M104" s="13"/>
      <c r="N104" s="13"/>
      <c r="O104" s="13"/>
      <c r="P104" s="13"/>
      <c r="Q104" s="13"/>
    </row>
    <row r="105" spans="1:17" x14ac:dyDescent="0.3">
      <c r="A105" s="6"/>
      <c r="B105" s="1"/>
      <c r="C105" s="9"/>
      <c r="D105" s="29"/>
      <c r="E105" s="29"/>
      <c r="F105" s="29"/>
      <c r="G105" s="29"/>
      <c r="H105" s="29"/>
      <c r="I105" s="1"/>
      <c r="J105" s="46"/>
      <c r="K105" s="50"/>
      <c r="L105" s="13"/>
      <c r="M105" s="13"/>
      <c r="N105" s="13"/>
      <c r="O105" s="13"/>
      <c r="P105" s="13"/>
      <c r="Q105" s="13"/>
    </row>
    <row r="106" spans="1:17" x14ac:dyDescent="0.3">
      <c r="A106" s="6"/>
      <c r="B106" s="1"/>
      <c r="C106" s="9"/>
      <c r="D106" s="29"/>
      <c r="E106" s="29"/>
      <c r="F106" s="29"/>
      <c r="G106" s="29"/>
      <c r="H106" s="29"/>
      <c r="I106" s="1"/>
      <c r="J106" s="46"/>
      <c r="K106" s="50"/>
      <c r="L106" s="13"/>
      <c r="M106" s="13"/>
      <c r="N106" s="13"/>
      <c r="O106" s="13"/>
      <c r="P106" s="13"/>
      <c r="Q106" s="13"/>
    </row>
    <row r="107" spans="1:17" x14ac:dyDescent="0.3">
      <c r="A107" s="6"/>
      <c r="B107" s="1"/>
      <c r="C107" s="9"/>
      <c r="D107" s="29"/>
      <c r="E107" s="29"/>
      <c r="F107" s="29"/>
      <c r="G107" s="29"/>
      <c r="H107" s="29"/>
      <c r="I107" s="1"/>
      <c r="J107" s="46"/>
      <c r="K107" s="50"/>
      <c r="L107" s="13"/>
      <c r="M107" s="13"/>
      <c r="N107" s="13"/>
      <c r="O107" s="13"/>
      <c r="P107" s="13"/>
      <c r="Q107" s="13"/>
    </row>
    <row r="108" spans="1:17" x14ac:dyDescent="0.3">
      <c r="A108" s="6" t="s">
        <v>70</v>
      </c>
      <c r="B108" s="1" t="s">
        <v>71</v>
      </c>
      <c r="C108" s="9"/>
      <c r="D108" s="61"/>
      <c r="E108" s="61"/>
      <c r="F108" s="61"/>
      <c r="G108" s="61"/>
      <c r="H108" s="61"/>
      <c r="I108" s="1"/>
      <c r="J108" s="46">
        <f t="shared" si="1"/>
        <v>0</v>
      </c>
      <c r="K108" s="50">
        <v>2</v>
      </c>
      <c r="L108" s="13"/>
      <c r="M108" s="13"/>
      <c r="N108" s="13"/>
      <c r="O108" s="13"/>
      <c r="P108" s="13"/>
      <c r="Q108" s="13"/>
    </row>
    <row r="109" spans="1:17" x14ac:dyDescent="0.3">
      <c r="A109" s="6"/>
      <c r="B109" s="1"/>
      <c r="C109" s="9"/>
      <c r="D109" s="29"/>
      <c r="E109" s="29"/>
      <c r="F109" s="29"/>
      <c r="G109" s="29"/>
      <c r="H109" s="29"/>
      <c r="I109" s="1"/>
      <c r="J109" s="46"/>
      <c r="K109" s="50"/>
      <c r="L109" s="13"/>
      <c r="M109" s="13"/>
      <c r="N109" s="13"/>
      <c r="O109" s="13"/>
      <c r="P109" s="13"/>
      <c r="Q109" s="13"/>
    </row>
    <row r="110" spans="1:17" x14ac:dyDescent="0.3">
      <c r="A110" s="6" t="s">
        <v>75</v>
      </c>
      <c r="B110" s="1" t="s">
        <v>76</v>
      </c>
      <c r="C110" s="9" t="s">
        <v>72</v>
      </c>
      <c r="D110" s="61"/>
      <c r="E110" s="61"/>
      <c r="F110" s="29" t="s">
        <v>74</v>
      </c>
      <c r="G110" s="61"/>
      <c r="H110" s="61"/>
      <c r="I110" s="1" t="s">
        <v>73</v>
      </c>
      <c r="J110" s="46">
        <f>COUNTIF(L110,K110)</f>
        <v>0</v>
      </c>
      <c r="K110" s="50">
        <v>-2</v>
      </c>
      <c r="L110" s="13" t="e">
        <f>D110/G110</f>
        <v>#DIV/0!</v>
      </c>
      <c r="M110" s="55"/>
      <c r="N110" s="13"/>
      <c r="O110" s="13"/>
      <c r="P110" s="13"/>
      <c r="Q110" s="13"/>
    </row>
    <row r="111" spans="1:17" x14ac:dyDescent="0.3">
      <c r="A111" s="6"/>
      <c r="B111" s="1"/>
      <c r="C111" s="9"/>
      <c r="D111" s="29"/>
      <c r="E111" s="29"/>
      <c r="F111" s="29"/>
      <c r="G111" s="29"/>
      <c r="H111" s="29"/>
      <c r="I111" s="1"/>
      <c r="J111" s="46"/>
      <c r="K111" s="50"/>
      <c r="L111" s="13"/>
      <c r="M111" s="13"/>
      <c r="N111" s="13"/>
      <c r="O111" s="13"/>
      <c r="P111" s="13"/>
      <c r="Q111" s="13"/>
    </row>
    <row r="112" spans="1:17" x14ac:dyDescent="0.3">
      <c r="A112" s="6" t="s">
        <v>77</v>
      </c>
      <c r="B112" s="1" t="s">
        <v>78</v>
      </c>
      <c r="C112" s="9"/>
      <c r="D112" s="29"/>
      <c r="E112" s="29"/>
      <c r="F112" s="29"/>
      <c r="G112" s="29"/>
      <c r="H112" s="29"/>
      <c r="I112" s="1"/>
      <c r="J112" s="46">
        <f>COUNTIF(D116,K112)</f>
        <v>0</v>
      </c>
      <c r="K112" s="50" t="s">
        <v>478</v>
      </c>
      <c r="L112" s="13"/>
      <c r="M112" s="13"/>
      <c r="N112" s="13"/>
      <c r="O112" s="13"/>
      <c r="P112" s="13"/>
      <c r="Q112" s="13"/>
    </row>
    <row r="113" spans="1:17" x14ac:dyDescent="0.3">
      <c r="A113" s="6"/>
      <c r="B113" s="1"/>
      <c r="C113" s="9"/>
      <c r="D113" s="29"/>
      <c r="E113" s="29"/>
      <c r="F113" s="29"/>
      <c r="G113" s="29"/>
      <c r="H113" s="29"/>
      <c r="I113" s="1"/>
      <c r="J113" s="46"/>
      <c r="K113" s="50"/>
      <c r="L113" s="13"/>
      <c r="M113" s="13"/>
      <c r="N113" s="13"/>
      <c r="O113" s="13"/>
      <c r="P113" s="13"/>
      <c r="Q113" s="13"/>
    </row>
    <row r="114" spans="1:17" x14ac:dyDescent="0.3">
      <c r="A114" s="6"/>
      <c r="B114" s="1" t="s">
        <v>79</v>
      </c>
      <c r="C114" s="9"/>
      <c r="D114" s="49"/>
      <c r="E114" s="29"/>
      <c r="F114" s="29"/>
      <c r="G114" s="29"/>
      <c r="H114" s="29"/>
      <c r="I114" s="1"/>
      <c r="J114" s="46"/>
      <c r="K114" s="50"/>
      <c r="L114" s="13"/>
      <c r="M114" s="13"/>
      <c r="N114" s="13"/>
      <c r="O114" s="13"/>
      <c r="P114" s="13"/>
      <c r="Q114" s="13"/>
    </row>
    <row r="115" spans="1:17" x14ac:dyDescent="0.3">
      <c r="A115" s="6"/>
      <c r="B115" s="1"/>
      <c r="C115" s="9"/>
      <c r="D115" s="29"/>
      <c r="E115" s="29"/>
      <c r="F115" s="29"/>
      <c r="G115" s="29"/>
      <c r="H115" s="29"/>
      <c r="I115" s="1"/>
      <c r="J115" s="46"/>
      <c r="K115" s="50"/>
      <c r="L115" s="13"/>
      <c r="M115" s="13"/>
      <c r="N115" s="13"/>
      <c r="O115" s="13"/>
      <c r="P115" s="13"/>
      <c r="Q115" s="13"/>
    </row>
    <row r="116" spans="1:17" x14ac:dyDescent="0.3">
      <c r="A116" s="6"/>
      <c r="B116" s="1" t="s">
        <v>80</v>
      </c>
      <c r="C116" s="9"/>
      <c r="D116" s="49"/>
      <c r="E116" s="29"/>
      <c r="F116" s="29"/>
      <c r="G116" s="29"/>
      <c r="H116" s="29"/>
      <c r="I116" s="1"/>
      <c r="J116" s="46"/>
      <c r="K116" s="50"/>
      <c r="L116" s="13"/>
      <c r="M116" s="13"/>
      <c r="N116" s="13"/>
      <c r="O116" s="13"/>
      <c r="P116" s="13"/>
      <c r="Q116" s="13"/>
    </row>
    <row r="117" spans="1:17" x14ac:dyDescent="0.3">
      <c r="A117" s="6"/>
      <c r="B117" s="1"/>
      <c r="C117" s="9"/>
      <c r="D117" s="29"/>
      <c r="E117" s="29"/>
      <c r="F117" s="29"/>
      <c r="G117" s="29"/>
      <c r="H117" s="29"/>
      <c r="I117" s="1"/>
      <c r="J117" s="46"/>
      <c r="K117" s="50"/>
      <c r="L117" s="13"/>
      <c r="M117" s="13"/>
      <c r="N117" s="13"/>
      <c r="O117" s="13"/>
      <c r="P117" s="13"/>
      <c r="Q117" s="13"/>
    </row>
    <row r="118" spans="1:17" x14ac:dyDescent="0.3">
      <c r="A118" s="6"/>
      <c r="B118" s="1" t="s">
        <v>81</v>
      </c>
      <c r="C118" s="9"/>
      <c r="D118" s="49"/>
      <c r="E118" s="29"/>
      <c r="F118" s="29"/>
      <c r="G118" s="29"/>
      <c r="H118" s="29"/>
      <c r="I118" s="1"/>
      <c r="J118" s="46"/>
      <c r="K118" s="50"/>
      <c r="L118" s="13"/>
      <c r="M118" s="13"/>
      <c r="N118" s="13"/>
      <c r="O118" s="13"/>
      <c r="P118" s="13"/>
      <c r="Q118" s="13"/>
    </row>
    <row r="119" spans="1:17" x14ac:dyDescent="0.3">
      <c r="A119" s="6"/>
      <c r="B119" s="1"/>
      <c r="C119" s="9"/>
      <c r="D119" s="29"/>
      <c r="E119" s="29"/>
      <c r="F119" s="29"/>
      <c r="G119" s="29"/>
      <c r="H119" s="29"/>
      <c r="I119" s="1"/>
      <c r="J119" s="46"/>
      <c r="K119" s="50"/>
      <c r="L119" s="13"/>
      <c r="M119" s="13"/>
      <c r="N119" s="13"/>
      <c r="O119" s="13"/>
      <c r="P119" s="13"/>
      <c r="Q119" s="13"/>
    </row>
    <row r="120" spans="1:17" x14ac:dyDescent="0.3">
      <c r="A120" s="6"/>
      <c r="B120" s="1" t="s">
        <v>82</v>
      </c>
      <c r="C120" s="9"/>
      <c r="D120" s="49"/>
      <c r="E120" s="29"/>
      <c r="F120" s="29"/>
      <c r="G120" s="29"/>
      <c r="H120" s="29"/>
      <c r="I120" s="1"/>
      <c r="J120" s="46"/>
      <c r="K120" s="50"/>
      <c r="L120" s="13"/>
      <c r="M120" s="13"/>
      <c r="N120" s="13"/>
      <c r="O120" s="13"/>
      <c r="P120" s="13"/>
      <c r="Q120" s="13"/>
    </row>
    <row r="121" spans="1:17" x14ac:dyDescent="0.3">
      <c r="A121" s="6"/>
      <c r="B121" s="1"/>
      <c r="C121" s="9"/>
      <c r="D121" s="29"/>
      <c r="E121" s="29"/>
      <c r="F121" s="29"/>
      <c r="G121" s="29"/>
      <c r="H121" s="29"/>
      <c r="I121" s="1"/>
      <c r="J121" s="46"/>
      <c r="K121" s="50"/>
      <c r="L121" s="13"/>
      <c r="M121" s="13"/>
      <c r="N121" s="13"/>
      <c r="O121" s="13"/>
      <c r="P121" s="13"/>
      <c r="Q121" s="13"/>
    </row>
    <row r="122" spans="1:17" x14ac:dyDescent="0.3">
      <c r="A122" s="6"/>
      <c r="B122" s="1" t="s">
        <v>83</v>
      </c>
      <c r="C122" s="9"/>
      <c r="D122" s="49"/>
      <c r="E122" s="29"/>
      <c r="F122" s="29"/>
      <c r="G122" s="29"/>
      <c r="H122" s="29"/>
      <c r="I122" s="1"/>
      <c r="J122" s="46"/>
      <c r="K122" s="50"/>
      <c r="L122" s="13"/>
      <c r="M122" s="13"/>
      <c r="N122" s="13"/>
      <c r="O122" s="13"/>
      <c r="P122" s="13"/>
      <c r="Q122" s="13"/>
    </row>
    <row r="123" spans="1:17" x14ac:dyDescent="0.3">
      <c r="A123" s="7"/>
      <c r="B123" s="8"/>
      <c r="C123" s="11"/>
      <c r="D123" s="30"/>
      <c r="E123" s="30"/>
      <c r="F123" s="30"/>
      <c r="G123" s="30"/>
      <c r="H123" s="30"/>
      <c r="I123" s="8"/>
      <c r="J123" s="47"/>
      <c r="K123" s="50"/>
      <c r="L123" s="13"/>
      <c r="M123" s="13"/>
      <c r="N123" s="13"/>
      <c r="O123" s="13"/>
      <c r="P123" s="13"/>
      <c r="Q123" s="13"/>
    </row>
    <row r="124" spans="1:17" x14ac:dyDescent="0.3">
      <c r="A124" s="4"/>
      <c r="B124" s="5"/>
      <c r="C124" s="12"/>
      <c r="D124" s="26"/>
      <c r="E124" s="26"/>
      <c r="F124" s="26"/>
      <c r="G124" s="26"/>
      <c r="H124" s="26"/>
      <c r="I124" s="5"/>
      <c r="J124" s="45"/>
      <c r="K124" s="50"/>
      <c r="L124" s="13"/>
      <c r="M124" s="13"/>
      <c r="N124" s="13"/>
      <c r="O124" s="13"/>
      <c r="P124" s="13"/>
      <c r="Q124" s="13"/>
    </row>
    <row r="125" spans="1:17" x14ac:dyDescent="0.3">
      <c r="A125" s="6"/>
      <c r="B125" s="1" t="s">
        <v>84</v>
      </c>
      <c r="C125" s="9"/>
      <c r="D125" s="29"/>
      <c r="E125" s="29"/>
      <c r="F125" s="29"/>
      <c r="G125" s="29"/>
      <c r="H125" s="29"/>
      <c r="I125" s="1"/>
      <c r="J125" s="46"/>
      <c r="K125" s="50"/>
      <c r="L125" s="13"/>
      <c r="M125" s="13"/>
      <c r="N125" s="13"/>
      <c r="O125" s="13"/>
      <c r="P125" s="13"/>
      <c r="Q125" s="13"/>
    </row>
    <row r="126" spans="1:17" x14ac:dyDescent="0.3">
      <c r="A126" s="6"/>
      <c r="B126" s="1"/>
      <c r="C126" s="9"/>
      <c r="D126" s="29"/>
      <c r="E126" s="29"/>
      <c r="F126" s="29"/>
      <c r="G126" s="29"/>
      <c r="H126" s="29"/>
      <c r="I126" s="1"/>
      <c r="J126" s="46"/>
      <c r="K126" s="50"/>
      <c r="L126" s="13"/>
      <c r="M126" s="13"/>
      <c r="N126" s="13"/>
      <c r="O126" s="13"/>
      <c r="P126" s="13"/>
      <c r="Q126" s="13"/>
    </row>
    <row r="127" spans="1:17" x14ac:dyDescent="0.3">
      <c r="A127" s="6"/>
      <c r="B127" s="1"/>
      <c r="C127" s="9"/>
      <c r="D127" s="29"/>
      <c r="E127" s="29"/>
      <c r="F127" s="29"/>
      <c r="G127" s="29"/>
      <c r="H127" s="29"/>
      <c r="I127" s="1"/>
      <c r="J127" s="46"/>
      <c r="K127" s="50"/>
      <c r="L127" s="13"/>
      <c r="M127" s="13"/>
      <c r="N127" s="13"/>
      <c r="O127" s="13"/>
      <c r="P127" s="13"/>
      <c r="Q127" s="13"/>
    </row>
    <row r="128" spans="1:17" x14ac:dyDescent="0.3">
      <c r="A128" s="6"/>
      <c r="B128" s="1"/>
      <c r="C128" s="9"/>
      <c r="D128" s="29"/>
      <c r="E128" s="29"/>
      <c r="F128" s="29"/>
      <c r="G128" s="29"/>
      <c r="H128" s="29"/>
      <c r="I128" s="1"/>
      <c r="J128" s="46"/>
      <c r="K128" s="50"/>
      <c r="L128" s="13"/>
      <c r="M128" s="13"/>
      <c r="N128" s="13"/>
      <c r="O128" s="13"/>
      <c r="P128" s="13"/>
      <c r="Q128" s="13"/>
    </row>
    <row r="129" spans="1:17" x14ac:dyDescent="0.3">
      <c r="A129" s="6"/>
      <c r="B129" s="1"/>
      <c r="C129" s="9"/>
      <c r="D129" s="29"/>
      <c r="E129" s="29"/>
      <c r="F129" s="29"/>
      <c r="G129" s="29"/>
      <c r="H129" s="29"/>
      <c r="I129" s="1"/>
      <c r="J129" s="46"/>
      <c r="K129" s="50"/>
      <c r="L129" s="13"/>
      <c r="M129" s="13"/>
      <c r="N129" s="13"/>
      <c r="O129" s="13"/>
      <c r="P129" s="13"/>
      <c r="Q129" s="13"/>
    </row>
    <row r="130" spans="1:17" x14ac:dyDescent="0.3">
      <c r="A130" s="6"/>
      <c r="B130" s="1"/>
      <c r="C130" s="9"/>
      <c r="D130" s="29"/>
      <c r="E130" s="29"/>
      <c r="F130" s="29"/>
      <c r="G130" s="29"/>
      <c r="H130" s="29"/>
      <c r="I130" s="1"/>
      <c r="J130" s="46"/>
      <c r="K130" s="50"/>
      <c r="L130" s="13"/>
      <c r="M130" s="13"/>
      <c r="N130" s="13"/>
      <c r="O130" s="13"/>
      <c r="P130" s="13"/>
      <c r="Q130" s="13"/>
    </row>
    <row r="131" spans="1:17" x14ac:dyDescent="0.3">
      <c r="A131" s="6"/>
      <c r="B131" s="1"/>
      <c r="C131" s="9"/>
      <c r="D131" s="29"/>
      <c r="E131" s="29"/>
      <c r="F131" s="29"/>
      <c r="G131" s="29"/>
      <c r="H131" s="29"/>
      <c r="I131" s="1"/>
      <c r="J131" s="46"/>
      <c r="K131" s="50"/>
      <c r="L131" s="13"/>
      <c r="M131" s="13"/>
      <c r="N131" s="13"/>
      <c r="O131" s="13"/>
      <c r="P131" s="13"/>
      <c r="Q131" s="13"/>
    </row>
    <row r="132" spans="1:17" x14ac:dyDescent="0.3">
      <c r="A132" s="6"/>
      <c r="B132" s="1"/>
      <c r="C132" s="9"/>
      <c r="D132" s="29"/>
      <c r="E132" s="29"/>
      <c r="F132" s="29"/>
      <c r="G132" s="29"/>
      <c r="H132" s="29"/>
      <c r="I132" s="1"/>
      <c r="J132" s="46"/>
      <c r="K132" s="50"/>
      <c r="L132" s="13"/>
      <c r="M132" s="13"/>
      <c r="N132" s="13"/>
      <c r="O132" s="13"/>
      <c r="P132" s="13"/>
      <c r="Q132" s="13"/>
    </row>
    <row r="133" spans="1:17" x14ac:dyDescent="0.3">
      <c r="A133" s="6"/>
      <c r="B133" s="1"/>
      <c r="C133" s="9"/>
      <c r="D133" s="29"/>
      <c r="E133" s="29"/>
      <c r="F133" s="29"/>
      <c r="G133" s="29"/>
      <c r="H133" s="29"/>
      <c r="I133" s="1"/>
      <c r="J133" s="46"/>
      <c r="K133" s="50"/>
      <c r="L133" s="13"/>
      <c r="M133" s="13"/>
      <c r="N133" s="13"/>
      <c r="O133" s="13"/>
      <c r="P133" s="13"/>
      <c r="Q133" s="13"/>
    </row>
    <row r="134" spans="1:17" x14ac:dyDescent="0.3">
      <c r="A134" s="6"/>
      <c r="B134" s="1"/>
      <c r="C134" s="9"/>
      <c r="D134" s="29"/>
      <c r="E134" s="29"/>
      <c r="F134" s="29"/>
      <c r="G134" s="29"/>
      <c r="H134" s="29"/>
      <c r="I134" s="1"/>
      <c r="J134" s="46"/>
      <c r="K134" s="50"/>
      <c r="L134" s="13"/>
      <c r="M134" s="13"/>
      <c r="N134" s="13"/>
      <c r="O134" s="13"/>
      <c r="P134" s="13"/>
      <c r="Q134" s="13"/>
    </row>
    <row r="135" spans="1:17" x14ac:dyDescent="0.3">
      <c r="A135" s="6"/>
      <c r="B135" s="1"/>
      <c r="C135" s="9"/>
      <c r="D135" s="29"/>
      <c r="E135" s="29"/>
      <c r="F135" s="29"/>
      <c r="G135" s="29"/>
      <c r="H135" s="29"/>
      <c r="I135" s="1"/>
      <c r="J135" s="46"/>
      <c r="K135" s="50"/>
      <c r="L135" s="13"/>
      <c r="M135" s="13"/>
      <c r="N135" s="13"/>
      <c r="O135" s="13"/>
      <c r="P135" s="13"/>
      <c r="Q135" s="13"/>
    </row>
    <row r="136" spans="1:17" x14ac:dyDescent="0.3">
      <c r="A136" s="6"/>
      <c r="B136" s="1"/>
      <c r="C136" s="9"/>
      <c r="D136" s="29"/>
      <c r="E136" s="29"/>
      <c r="F136" s="29"/>
      <c r="G136" s="29"/>
      <c r="H136" s="29"/>
      <c r="I136" s="1"/>
      <c r="J136" s="46"/>
      <c r="K136" s="50"/>
      <c r="L136" s="13"/>
      <c r="M136" s="13"/>
      <c r="N136" s="13"/>
      <c r="O136" s="13"/>
      <c r="P136" s="13"/>
      <c r="Q136" s="13"/>
    </row>
    <row r="137" spans="1:17" x14ac:dyDescent="0.3">
      <c r="A137" s="6"/>
      <c r="B137" s="1"/>
      <c r="C137" s="9"/>
      <c r="D137" s="29"/>
      <c r="E137" s="29"/>
      <c r="F137" s="29"/>
      <c r="G137" s="29"/>
      <c r="H137" s="29"/>
      <c r="I137" s="1"/>
      <c r="J137" s="46"/>
      <c r="K137" s="50"/>
      <c r="L137" s="13"/>
      <c r="M137" s="13"/>
      <c r="N137" s="13"/>
      <c r="O137" s="13"/>
      <c r="P137" s="13"/>
      <c r="Q137" s="13"/>
    </row>
    <row r="138" spans="1:17" x14ac:dyDescent="0.3">
      <c r="A138" s="6"/>
      <c r="B138" s="1"/>
      <c r="C138" s="9"/>
      <c r="D138" s="29"/>
      <c r="E138" s="29"/>
      <c r="F138" s="29"/>
      <c r="G138" s="29"/>
      <c r="H138" s="29"/>
      <c r="I138" s="1"/>
      <c r="J138" s="46"/>
      <c r="K138" s="50"/>
      <c r="L138" s="13"/>
      <c r="M138" s="13"/>
      <c r="N138" s="13"/>
      <c r="O138" s="13"/>
      <c r="P138" s="13"/>
      <c r="Q138" s="13"/>
    </row>
    <row r="139" spans="1:17" x14ac:dyDescent="0.3">
      <c r="A139" s="6"/>
      <c r="B139" s="1"/>
      <c r="C139" s="9"/>
      <c r="D139" s="29"/>
      <c r="E139" s="29"/>
      <c r="F139" s="29"/>
      <c r="G139" s="29"/>
      <c r="H139" s="29"/>
      <c r="I139" s="1"/>
      <c r="J139" s="46"/>
      <c r="K139" s="50"/>
      <c r="L139" s="13"/>
      <c r="M139" s="13"/>
      <c r="N139" s="13"/>
      <c r="O139" s="13"/>
      <c r="P139" s="13"/>
      <c r="Q139" s="13"/>
    </row>
    <row r="140" spans="1:17" x14ac:dyDescent="0.3">
      <c r="A140" s="6" t="s">
        <v>86</v>
      </c>
      <c r="B140" s="1" t="s">
        <v>85</v>
      </c>
      <c r="C140" s="9"/>
      <c r="D140" s="29"/>
      <c r="E140" s="29"/>
      <c r="F140" s="29"/>
      <c r="G140" s="29"/>
      <c r="H140" s="29"/>
      <c r="I140" s="1"/>
      <c r="J140" s="46">
        <f>COUNTIF(D150,K140)</f>
        <v>0</v>
      </c>
      <c r="K140" s="50" t="s">
        <v>478</v>
      </c>
      <c r="L140" s="13"/>
      <c r="M140" s="13"/>
      <c r="N140" s="13"/>
      <c r="O140" s="13"/>
      <c r="P140" s="13"/>
      <c r="Q140" s="13"/>
    </row>
    <row r="141" spans="1:17" x14ac:dyDescent="0.3">
      <c r="A141" s="6"/>
      <c r="B141" s="1"/>
      <c r="C141" s="9"/>
      <c r="D141" s="29"/>
      <c r="E141" s="29"/>
      <c r="F141" s="29"/>
      <c r="G141" s="29"/>
      <c r="H141" s="29"/>
      <c r="I141" s="1"/>
      <c r="J141" s="46"/>
      <c r="K141" s="50"/>
      <c r="L141" s="13"/>
      <c r="M141" s="13"/>
      <c r="N141" s="13"/>
      <c r="O141" s="13"/>
      <c r="P141" s="13"/>
      <c r="Q141" s="13"/>
    </row>
    <row r="142" spans="1:17" ht="16.8" x14ac:dyDescent="0.3">
      <c r="A142" s="6"/>
      <c r="B142" s="1" t="s">
        <v>480</v>
      </c>
      <c r="C142" s="9"/>
      <c r="D142" s="49"/>
      <c r="E142" s="29"/>
      <c r="F142" s="29"/>
      <c r="G142" s="29"/>
      <c r="H142" s="29"/>
      <c r="I142" s="1"/>
      <c r="J142" s="46"/>
      <c r="K142" s="50"/>
      <c r="L142" s="13"/>
      <c r="M142" s="13"/>
      <c r="N142" s="13"/>
      <c r="O142" s="13"/>
      <c r="P142" s="13"/>
      <c r="Q142" s="13"/>
    </row>
    <row r="143" spans="1:17" x14ac:dyDescent="0.3">
      <c r="A143" s="6"/>
      <c r="B143" s="1"/>
      <c r="C143" s="9"/>
      <c r="D143" s="29"/>
      <c r="E143" s="29"/>
      <c r="F143" s="29"/>
      <c r="G143" s="29"/>
      <c r="H143" s="29"/>
      <c r="I143" s="1"/>
      <c r="J143" s="46"/>
      <c r="K143" s="50"/>
      <c r="L143" s="13"/>
      <c r="M143" s="13"/>
      <c r="N143" s="13"/>
      <c r="O143" s="13"/>
      <c r="P143" s="13"/>
      <c r="Q143" s="13"/>
    </row>
    <row r="144" spans="1:17" ht="16.8" x14ac:dyDescent="0.3">
      <c r="A144" s="6"/>
      <c r="B144" s="1" t="s">
        <v>481</v>
      </c>
      <c r="C144" s="9"/>
      <c r="D144" s="49"/>
      <c r="E144" s="29"/>
      <c r="F144" s="29"/>
      <c r="G144" s="29"/>
      <c r="H144" s="29"/>
      <c r="I144" s="1"/>
      <c r="J144" s="46"/>
      <c r="K144" s="50"/>
      <c r="L144" s="13"/>
      <c r="M144" s="13"/>
      <c r="N144" s="13"/>
      <c r="O144" s="13"/>
      <c r="P144" s="13"/>
      <c r="Q144" s="13"/>
    </row>
    <row r="145" spans="1:17" x14ac:dyDescent="0.3">
      <c r="A145" s="6"/>
      <c r="B145" s="1"/>
      <c r="C145" s="9"/>
      <c r="D145" s="29"/>
      <c r="E145" s="29"/>
      <c r="F145" s="29"/>
      <c r="G145" s="29"/>
      <c r="H145" s="29"/>
      <c r="I145" s="1"/>
      <c r="J145" s="46"/>
      <c r="K145" s="50"/>
      <c r="L145" s="13"/>
      <c r="M145" s="13"/>
      <c r="N145" s="13"/>
      <c r="O145" s="13"/>
      <c r="P145" s="13"/>
      <c r="Q145" s="13"/>
    </row>
    <row r="146" spans="1:17" ht="16.8" x14ac:dyDescent="0.3">
      <c r="A146" s="6"/>
      <c r="B146" s="1" t="s">
        <v>484</v>
      </c>
      <c r="C146" s="9"/>
      <c r="D146" s="49"/>
      <c r="E146" s="29"/>
      <c r="F146" s="29"/>
      <c r="G146" s="29"/>
      <c r="H146" s="29"/>
      <c r="I146" s="1"/>
      <c r="J146" s="46"/>
      <c r="K146" s="50"/>
      <c r="L146" s="13"/>
      <c r="M146" s="13"/>
      <c r="N146" s="13"/>
      <c r="O146" s="13"/>
      <c r="P146" s="13"/>
      <c r="Q146" s="13"/>
    </row>
    <row r="147" spans="1:17" x14ac:dyDescent="0.3">
      <c r="A147" s="6"/>
      <c r="B147" s="1"/>
      <c r="C147" s="9"/>
      <c r="D147" s="29"/>
      <c r="E147" s="29"/>
      <c r="F147" s="29"/>
      <c r="G147" s="29"/>
      <c r="H147" s="29"/>
      <c r="I147" s="1"/>
      <c r="J147" s="46"/>
      <c r="K147" s="50"/>
      <c r="L147" s="13"/>
      <c r="M147" s="13"/>
      <c r="N147" s="13"/>
      <c r="O147" s="13"/>
      <c r="P147" s="13"/>
      <c r="Q147" s="13"/>
    </row>
    <row r="148" spans="1:17" ht="16.8" x14ac:dyDescent="0.3">
      <c r="A148" s="6"/>
      <c r="B148" s="1" t="s">
        <v>483</v>
      </c>
      <c r="C148" s="9"/>
      <c r="D148" s="49"/>
      <c r="E148" s="29"/>
      <c r="F148" s="29"/>
      <c r="G148" s="29"/>
      <c r="H148" s="29"/>
      <c r="I148" s="1"/>
      <c r="J148" s="46"/>
      <c r="K148" s="50"/>
      <c r="L148" s="13"/>
      <c r="M148" s="13"/>
      <c r="N148" s="13"/>
      <c r="O148" s="13"/>
      <c r="P148" s="13"/>
      <c r="Q148" s="13"/>
    </row>
    <row r="149" spans="1:17" x14ac:dyDescent="0.3">
      <c r="A149" s="6"/>
      <c r="B149" s="1"/>
      <c r="C149" s="9"/>
      <c r="D149" s="29"/>
      <c r="E149" s="29"/>
      <c r="F149" s="29"/>
      <c r="G149" s="29"/>
      <c r="H149" s="29"/>
      <c r="I149" s="1"/>
      <c r="J149" s="46"/>
      <c r="K149" s="50"/>
      <c r="L149" s="13"/>
      <c r="M149" s="13"/>
      <c r="N149" s="13"/>
      <c r="O149" s="13"/>
      <c r="P149" s="13"/>
      <c r="Q149" s="13"/>
    </row>
    <row r="150" spans="1:17" ht="16.8" x14ac:dyDescent="0.3">
      <c r="A150" s="6"/>
      <c r="B150" s="1" t="s">
        <v>482</v>
      </c>
      <c r="C150" s="9"/>
      <c r="D150" s="49"/>
      <c r="E150" s="29"/>
      <c r="F150" s="29"/>
      <c r="G150" s="29"/>
      <c r="H150" s="29"/>
      <c r="I150" s="1"/>
      <c r="J150" s="46"/>
      <c r="K150" s="50"/>
      <c r="L150" s="13"/>
      <c r="M150" s="13"/>
      <c r="N150" s="13"/>
      <c r="O150" s="13"/>
      <c r="P150" s="13"/>
      <c r="Q150" s="13"/>
    </row>
    <row r="151" spans="1:17" x14ac:dyDescent="0.3">
      <c r="A151" s="6"/>
      <c r="B151" s="1"/>
      <c r="C151" s="9"/>
      <c r="D151" s="29"/>
      <c r="E151" s="29"/>
      <c r="F151" s="29"/>
      <c r="G151" s="29"/>
      <c r="H151" s="29"/>
      <c r="I151" s="1"/>
      <c r="J151" s="46"/>
      <c r="K151" s="50"/>
      <c r="L151" s="13"/>
      <c r="M151" s="13"/>
      <c r="N151" s="13"/>
      <c r="O151" s="13"/>
      <c r="P151" s="13"/>
      <c r="Q151" s="13"/>
    </row>
    <row r="152" spans="1:17" x14ac:dyDescent="0.3">
      <c r="A152" s="6" t="s">
        <v>87</v>
      </c>
      <c r="B152" s="1" t="s">
        <v>88</v>
      </c>
      <c r="C152" s="9"/>
      <c r="D152" s="29"/>
      <c r="E152" s="29"/>
      <c r="F152" s="29"/>
      <c r="G152" s="29"/>
      <c r="H152" s="29"/>
      <c r="I152" s="1"/>
      <c r="J152" s="46">
        <f>COUNTIF(D154,K152)</f>
        <v>0</v>
      </c>
      <c r="K152" s="50" t="s">
        <v>478</v>
      </c>
      <c r="L152" s="13"/>
      <c r="M152" s="13"/>
      <c r="N152" s="13"/>
      <c r="O152" s="13"/>
      <c r="P152" s="13"/>
      <c r="Q152" s="13"/>
    </row>
    <row r="153" spans="1:17" x14ac:dyDescent="0.3">
      <c r="A153" s="6"/>
      <c r="B153" s="1"/>
      <c r="C153" s="9"/>
      <c r="D153" s="29"/>
      <c r="E153" s="29"/>
      <c r="F153" s="29"/>
      <c r="G153" s="29"/>
      <c r="H153" s="29"/>
      <c r="I153" s="1"/>
      <c r="J153" s="46"/>
      <c r="K153" s="50"/>
      <c r="L153" s="13"/>
      <c r="M153" s="13"/>
      <c r="N153" s="13"/>
      <c r="O153" s="13"/>
      <c r="P153" s="13"/>
      <c r="Q153" s="13"/>
    </row>
    <row r="154" spans="1:17" x14ac:dyDescent="0.3">
      <c r="A154" s="6"/>
      <c r="B154" s="1" t="s">
        <v>89</v>
      </c>
      <c r="C154" s="9"/>
      <c r="D154" s="49"/>
      <c r="E154" s="29"/>
      <c r="F154" s="29"/>
      <c r="G154" s="29"/>
      <c r="H154" s="29"/>
      <c r="I154" s="1"/>
      <c r="J154" s="46"/>
      <c r="K154" s="50"/>
      <c r="L154" s="13"/>
      <c r="M154" s="13"/>
      <c r="N154" s="13"/>
      <c r="O154" s="13"/>
      <c r="P154" s="13"/>
      <c r="Q154" s="13"/>
    </row>
    <row r="155" spans="1:17" x14ac:dyDescent="0.3">
      <c r="A155" s="6"/>
      <c r="B155" s="1"/>
      <c r="C155" s="9"/>
      <c r="D155" s="29"/>
      <c r="E155" s="29"/>
      <c r="F155" s="29"/>
      <c r="G155" s="29"/>
      <c r="H155" s="29"/>
      <c r="I155" s="1"/>
      <c r="J155" s="46"/>
      <c r="K155" s="50"/>
      <c r="L155" s="13"/>
      <c r="M155" s="13"/>
      <c r="N155" s="13"/>
      <c r="O155" s="13"/>
      <c r="P155" s="13"/>
      <c r="Q155" s="13"/>
    </row>
    <row r="156" spans="1:17" x14ac:dyDescent="0.3">
      <c r="A156" s="6"/>
      <c r="B156" s="1" t="s">
        <v>90</v>
      </c>
      <c r="C156" s="9"/>
      <c r="D156" s="49"/>
      <c r="E156" s="29"/>
      <c r="F156" s="29"/>
      <c r="G156" s="29"/>
      <c r="H156" s="29"/>
      <c r="I156" s="1"/>
      <c r="J156" s="46"/>
      <c r="K156" s="50"/>
      <c r="L156" s="13"/>
      <c r="M156" s="13"/>
      <c r="N156" s="13"/>
      <c r="O156" s="13"/>
      <c r="P156" s="13"/>
      <c r="Q156" s="13"/>
    </row>
    <row r="157" spans="1:17" x14ac:dyDescent="0.3">
      <c r="A157" s="6"/>
      <c r="B157" s="1"/>
      <c r="C157" s="9"/>
      <c r="D157" s="29"/>
      <c r="E157" s="29"/>
      <c r="F157" s="29"/>
      <c r="G157" s="29"/>
      <c r="H157" s="29"/>
      <c r="I157" s="1"/>
      <c r="J157" s="46"/>
      <c r="K157" s="50"/>
      <c r="L157" s="13"/>
      <c r="M157" s="13"/>
      <c r="N157" s="13"/>
      <c r="O157" s="13"/>
      <c r="P157" s="13"/>
      <c r="Q157" s="13"/>
    </row>
    <row r="158" spans="1:17" ht="16.8" x14ac:dyDescent="0.3">
      <c r="A158" s="6"/>
      <c r="B158" s="1" t="s">
        <v>479</v>
      </c>
      <c r="C158" s="9"/>
      <c r="D158" s="49"/>
      <c r="E158" s="29"/>
      <c r="F158" s="29"/>
      <c r="G158" s="29"/>
      <c r="H158" s="29"/>
      <c r="I158" s="1"/>
      <c r="J158" s="46"/>
      <c r="K158" s="50"/>
      <c r="L158" s="13"/>
      <c r="M158" s="13"/>
      <c r="N158" s="13"/>
      <c r="O158" s="13"/>
      <c r="P158" s="13"/>
      <c r="Q158" s="13"/>
    </row>
    <row r="159" spans="1:17" x14ac:dyDescent="0.3">
      <c r="A159" s="6"/>
      <c r="B159" s="1"/>
      <c r="C159" s="9"/>
      <c r="D159" s="29"/>
      <c r="E159" s="29"/>
      <c r="F159" s="29"/>
      <c r="G159" s="29"/>
      <c r="H159" s="29"/>
      <c r="I159" s="1"/>
      <c r="J159" s="46"/>
      <c r="K159" s="50"/>
      <c r="L159" s="13"/>
      <c r="M159" s="13"/>
      <c r="N159" s="13"/>
      <c r="O159" s="13"/>
      <c r="P159" s="13"/>
      <c r="Q159" s="13"/>
    </row>
    <row r="160" spans="1:17" x14ac:dyDescent="0.3">
      <c r="A160" s="6"/>
      <c r="B160" s="1" t="s">
        <v>91</v>
      </c>
      <c r="C160" s="9"/>
      <c r="D160" s="49"/>
      <c r="E160" s="29"/>
      <c r="F160" s="29"/>
      <c r="G160" s="29"/>
      <c r="H160" s="29"/>
      <c r="I160" s="1"/>
      <c r="J160" s="46"/>
      <c r="K160" s="50"/>
      <c r="L160" s="13"/>
      <c r="M160" s="13"/>
      <c r="N160" s="13"/>
      <c r="O160" s="13"/>
      <c r="P160" s="13"/>
      <c r="Q160" s="13"/>
    </row>
    <row r="161" spans="1:17" x14ac:dyDescent="0.3">
      <c r="A161" s="6"/>
      <c r="B161" s="1"/>
      <c r="C161" s="9"/>
      <c r="D161" s="29"/>
      <c r="E161" s="29"/>
      <c r="F161" s="29"/>
      <c r="G161" s="29"/>
      <c r="H161" s="29"/>
      <c r="I161" s="1"/>
      <c r="J161" s="46"/>
      <c r="K161" s="50"/>
      <c r="L161" s="13"/>
      <c r="M161" s="13"/>
      <c r="N161" s="13"/>
      <c r="O161" s="13"/>
      <c r="P161" s="13"/>
      <c r="Q161" s="13"/>
    </row>
    <row r="162" spans="1:17" x14ac:dyDescent="0.3">
      <c r="A162" s="6"/>
      <c r="B162" s="1" t="s">
        <v>92</v>
      </c>
      <c r="C162" s="9"/>
      <c r="D162" s="49"/>
      <c r="E162" s="29"/>
      <c r="F162" s="29"/>
      <c r="G162" s="29"/>
      <c r="H162" s="29"/>
      <c r="I162" s="1"/>
      <c r="J162" s="46"/>
      <c r="K162" s="50"/>
      <c r="L162" s="13"/>
      <c r="M162" s="13"/>
      <c r="N162" s="13"/>
      <c r="O162" s="13"/>
      <c r="P162" s="13"/>
      <c r="Q162" s="13"/>
    </row>
    <row r="163" spans="1:17" x14ac:dyDescent="0.3">
      <c r="A163" s="7"/>
      <c r="B163" s="8"/>
      <c r="C163" s="11"/>
      <c r="D163" s="30"/>
      <c r="E163" s="30"/>
      <c r="F163" s="30"/>
      <c r="G163" s="30"/>
      <c r="H163" s="30"/>
      <c r="I163" s="8"/>
      <c r="J163" s="47"/>
      <c r="K163" s="50"/>
      <c r="L163" s="13"/>
      <c r="M163" s="13"/>
      <c r="N163" s="13"/>
      <c r="O163" s="13"/>
      <c r="P163" s="13"/>
      <c r="Q163" s="13"/>
    </row>
    <row r="164" spans="1:17" x14ac:dyDescent="0.3">
      <c r="A164" s="4"/>
      <c r="B164" s="5"/>
      <c r="C164" s="12"/>
      <c r="D164" s="26"/>
      <c r="E164" s="26"/>
      <c r="F164" s="26"/>
      <c r="G164" s="26"/>
      <c r="H164" s="26"/>
      <c r="I164" s="5"/>
      <c r="J164" s="45"/>
      <c r="K164" s="50"/>
      <c r="L164" s="13"/>
      <c r="M164" s="13"/>
      <c r="N164" s="13"/>
      <c r="O164" s="13"/>
      <c r="P164" s="14" t="s">
        <v>93</v>
      </c>
      <c r="Q164" s="13">
        <v>1</v>
      </c>
    </row>
    <row r="165" spans="1:17" x14ac:dyDescent="0.3">
      <c r="A165" s="6"/>
      <c r="B165" s="1" t="s">
        <v>99</v>
      </c>
      <c r="C165" s="9"/>
      <c r="D165" s="29"/>
      <c r="E165" s="29"/>
      <c r="F165" s="29"/>
      <c r="G165" s="29"/>
      <c r="H165" s="29"/>
      <c r="I165" s="1"/>
      <c r="J165" s="46"/>
      <c r="K165" s="50"/>
      <c r="L165" s="13"/>
      <c r="M165" s="13"/>
      <c r="N165" s="13"/>
      <c r="O165" s="13"/>
      <c r="P165" s="14" t="s">
        <v>94</v>
      </c>
      <c r="Q165" s="13">
        <v>4</v>
      </c>
    </row>
    <row r="166" spans="1:17" x14ac:dyDescent="0.3">
      <c r="A166" s="6"/>
      <c r="B166" s="1" t="s">
        <v>100</v>
      </c>
      <c r="C166" s="9"/>
      <c r="D166" s="29"/>
      <c r="E166" s="29"/>
      <c r="F166" s="29"/>
      <c r="G166" s="29"/>
      <c r="H166" s="29"/>
      <c r="I166" s="1"/>
      <c r="J166" s="46"/>
      <c r="K166" s="50"/>
      <c r="L166" s="13"/>
      <c r="M166" s="13"/>
      <c r="N166" s="13"/>
      <c r="O166" s="13"/>
      <c r="P166" s="14" t="s">
        <v>95</v>
      </c>
      <c r="Q166" s="13">
        <v>3</v>
      </c>
    </row>
    <row r="167" spans="1:17" x14ac:dyDescent="0.3">
      <c r="A167" s="6"/>
      <c r="B167" s="1"/>
      <c r="C167" s="9"/>
      <c r="D167" s="29"/>
      <c r="E167" s="29"/>
      <c r="F167" s="29"/>
      <c r="G167" s="29"/>
      <c r="H167" s="29"/>
      <c r="I167" s="1"/>
      <c r="J167" s="46"/>
      <c r="K167" s="50"/>
      <c r="L167" s="13"/>
      <c r="M167" s="13"/>
      <c r="N167" s="13"/>
      <c r="O167" s="13"/>
      <c r="P167" s="14" t="s">
        <v>96</v>
      </c>
      <c r="Q167" s="13">
        <v>7</v>
      </c>
    </row>
    <row r="168" spans="1:17" x14ac:dyDescent="0.3">
      <c r="A168" s="6"/>
      <c r="B168" s="1"/>
      <c r="C168" s="9"/>
      <c r="D168" s="29"/>
      <c r="E168" s="29"/>
      <c r="F168" s="29"/>
      <c r="G168" s="29"/>
      <c r="H168" s="29"/>
      <c r="I168" s="1"/>
      <c r="J168" s="46"/>
      <c r="K168" s="50"/>
      <c r="L168" s="13"/>
      <c r="M168" s="13"/>
      <c r="N168" s="13"/>
      <c r="O168" s="13"/>
      <c r="P168" s="14" t="s">
        <v>97</v>
      </c>
      <c r="Q168" s="13">
        <v>3</v>
      </c>
    </row>
    <row r="169" spans="1:17" x14ac:dyDescent="0.3">
      <c r="A169" s="6"/>
      <c r="B169" s="1"/>
      <c r="C169" s="9"/>
      <c r="D169" s="29"/>
      <c r="E169" s="29"/>
      <c r="F169" s="29"/>
      <c r="G169" s="29"/>
      <c r="H169" s="29"/>
      <c r="I169" s="1"/>
      <c r="J169" s="46"/>
      <c r="K169" s="50"/>
      <c r="L169" s="13"/>
      <c r="M169" s="13"/>
      <c r="N169" s="13"/>
      <c r="O169" s="13"/>
      <c r="P169" s="14" t="s">
        <v>98</v>
      </c>
      <c r="Q169" s="13">
        <v>2</v>
      </c>
    </row>
    <row r="170" spans="1:17" x14ac:dyDescent="0.3">
      <c r="A170" s="6"/>
      <c r="B170" s="1"/>
      <c r="C170" s="9"/>
      <c r="D170" s="29"/>
      <c r="E170" s="29"/>
      <c r="F170" s="29"/>
      <c r="G170" s="29"/>
      <c r="H170" s="29"/>
      <c r="I170" s="1"/>
      <c r="J170" s="46"/>
      <c r="K170" s="50"/>
      <c r="L170" s="13"/>
      <c r="M170" s="13"/>
      <c r="N170" s="13"/>
      <c r="O170" s="13"/>
      <c r="P170" s="13"/>
      <c r="Q170" s="13">
        <f>SUM(Q164:Q169)</f>
        <v>20</v>
      </c>
    </row>
    <row r="171" spans="1:17" x14ac:dyDescent="0.3">
      <c r="A171" s="6"/>
      <c r="B171" s="1"/>
      <c r="C171" s="9"/>
      <c r="D171" s="29"/>
      <c r="E171" s="29"/>
      <c r="F171" s="29"/>
      <c r="G171" s="29"/>
      <c r="H171" s="29"/>
      <c r="I171" s="1"/>
      <c r="J171" s="46"/>
      <c r="K171" s="50"/>
      <c r="L171" s="13"/>
      <c r="M171" s="13"/>
      <c r="N171" s="13"/>
      <c r="O171" s="13"/>
      <c r="P171" s="13"/>
      <c r="Q171" s="13"/>
    </row>
    <row r="172" spans="1:17" x14ac:dyDescent="0.3">
      <c r="A172" s="6"/>
      <c r="B172" s="1"/>
      <c r="C172" s="9"/>
      <c r="D172" s="29"/>
      <c r="E172" s="29"/>
      <c r="F172" s="29"/>
      <c r="G172" s="29"/>
      <c r="H172" s="29"/>
      <c r="I172" s="1"/>
      <c r="J172" s="46"/>
      <c r="K172" s="50"/>
      <c r="L172" s="13"/>
      <c r="M172" s="13"/>
      <c r="N172" s="13"/>
      <c r="O172" s="13"/>
      <c r="P172" s="13"/>
      <c r="Q172" s="13"/>
    </row>
    <row r="173" spans="1:17" x14ac:dyDescent="0.3">
      <c r="A173" s="6"/>
      <c r="B173" s="1"/>
      <c r="C173" s="9"/>
      <c r="D173" s="29"/>
      <c r="E173" s="29"/>
      <c r="F173" s="29"/>
      <c r="G173" s="29"/>
      <c r="H173" s="29"/>
      <c r="I173" s="1"/>
      <c r="J173" s="46"/>
      <c r="K173" s="50"/>
      <c r="L173" s="13"/>
      <c r="M173" s="13"/>
      <c r="N173" s="13"/>
      <c r="O173" s="13"/>
      <c r="P173" s="13"/>
      <c r="Q173" s="13"/>
    </row>
    <row r="174" spans="1:17" x14ac:dyDescent="0.3">
      <c r="A174" s="6"/>
      <c r="B174" s="1"/>
      <c r="C174" s="9"/>
      <c r="D174" s="29"/>
      <c r="E174" s="29"/>
      <c r="F174" s="29"/>
      <c r="G174" s="29"/>
      <c r="H174" s="29"/>
      <c r="I174" s="1"/>
      <c r="J174" s="46"/>
      <c r="K174" s="50"/>
      <c r="L174" s="13"/>
      <c r="M174" s="13"/>
      <c r="N174" s="13"/>
      <c r="O174" s="13"/>
      <c r="P174" s="13"/>
      <c r="Q174" s="13"/>
    </row>
    <row r="175" spans="1:17" x14ac:dyDescent="0.3">
      <c r="A175" s="6"/>
      <c r="B175" s="1"/>
      <c r="C175" s="9"/>
      <c r="D175" s="29"/>
      <c r="E175" s="29"/>
      <c r="F175" s="29"/>
      <c r="G175" s="29"/>
      <c r="H175" s="29"/>
      <c r="I175" s="1"/>
      <c r="J175" s="46"/>
      <c r="K175" s="50"/>
      <c r="L175" s="13"/>
      <c r="M175" s="13"/>
      <c r="N175" s="13"/>
      <c r="O175" s="13"/>
      <c r="P175" s="13"/>
      <c r="Q175" s="13"/>
    </row>
    <row r="176" spans="1:17" x14ac:dyDescent="0.3">
      <c r="A176" s="6"/>
      <c r="B176" s="1"/>
      <c r="C176" s="9"/>
      <c r="D176" s="29"/>
      <c r="E176" s="29"/>
      <c r="F176" s="29"/>
      <c r="G176" s="29"/>
      <c r="H176" s="29"/>
      <c r="I176" s="1"/>
      <c r="J176" s="46"/>
      <c r="K176" s="50"/>
      <c r="L176" s="13"/>
      <c r="M176" s="13"/>
      <c r="N176" s="13"/>
      <c r="O176" s="13"/>
      <c r="P176" s="13"/>
      <c r="Q176" s="13"/>
    </row>
    <row r="177" spans="1:17" x14ac:dyDescent="0.3">
      <c r="A177" s="6"/>
      <c r="B177" s="1"/>
      <c r="C177" s="9"/>
      <c r="D177" s="29"/>
      <c r="E177" s="29"/>
      <c r="F177" s="29"/>
      <c r="G177" s="29"/>
      <c r="H177" s="29"/>
      <c r="I177" s="1"/>
      <c r="J177" s="46"/>
      <c r="K177" s="50"/>
      <c r="L177" s="13"/>
      <c r="M177" s="13"/>
      <c r="N177" s="13"/>
      <c r="O177" s="13"/>
      <c r="P177" s="13"/>
      <c r="Q177" s="13"/>
    </row>
    <row r="178" spans="1:17" x14ac:dyDescent="0.3">
      <c r="A178" s="6"/>
      <c r="B178" s="1"/>
      <c r="C178" s="9"/>
      <c r="D178" s="29"/>
      <c r="E178" s="29"/>
      <c r="F178" s="29"/>
      <c r="G178" s="29"/>
      <c r="H178" s="29"/>
      <c r="I178" s="1"/>
      <c r="J178" s="46"/>
      <c r="K178" s="50"/>
      <c r="L178" s="13"/>
      <c r="M178" s="13"/>
      <c r="N178" s="13"/>
      <c r="O178" s="13"/>
      <c r="P178" s="13"/>
      <c r="Q178" s="13"/>
    </row>
    <row r="179" spans="1:17" x14ac:dyDescent="0.3">
      <c r="A179" s="6"/>
      <c r="B179" s="1"/>
      <c r="C179" s="9"/>
      <c r="D179" s="29"/>
      <c r="E179" s="29"/>
      <c r="F179" s="29"/>
      <c r="G179" s="29"/>
      <c r="H179" s="29"/>
      <c r="I179" s="1"/>
      <c r="J179" s="46"/>
      <c r="K179" s="50"/>
      <c r="L179" s="13"/>
      <c r="M179" s="13"/>
      <c r="N179" s="13"/>
      <c r="O179" s="13"/>
      <c r="P179" s="13"/>
      <c r="Q179" s="13"/>
    </row>
    <row r="180" spans="1:17" x14ac:dyDescent="0.3">
      <c r="A180" s="6" t="s">
        <v>101</v>
      </c>
      <c r="B180" s="1" t="s">
        <v>102</v>
      </c>
      <c r="C180" s="9"/>
      <c r="D180" s="61"/>
      <c r="E180" s="61"/>
      <c r="F180" s="61"/>
      <c r="G180" s="61"/>
      <c r="H180" s="61"/>
      <c r="I180" s="1"/>
      <c r="J180" s="46">
        <f t="shared" ref="J180:J187" si="2">COUNTIF(D180,K180)</f>
        <v>0</v>
      </c>
      <c r="K180" s="50">
        <v>12</v>
      </c>
      <c r="L180" s="13"/>
      <c r="M180" s="13"/>
      <c r="N180" s="13"/>
      <c r="O180" s="13"/>
      <c r="P180" s="13"/>
      <c r="Q180" s="13"/>
    </row>
    <row r="181" spans="1:17" x14ac:dyDescent="0.3">
      <c r="A181" s="6"/>
      <c r="B181" s="1"/>
      <c r="C181" s="9"/>
      <c r="D181" s="29"/>
      <c r="E181" s="29"/>
      <c r="F181" s="29"/>
      <c r="G181" s="29"/>
      <c r="H181" s="29"/>
      <c r="I181" s="1"/>
      <c r="J181" s="46"/>
      <c r="K181" s="50"/>
      <c r="L181" s="13"/>
      <c r="M181" s="13"/>
      <c r="N181" s="13"/>
      <c r="O181" s="13"/>
      <c r="P181" s="13"/>
      <c r="Q181" s="13"/>
    </row>
    <row r="182" spans="1:17" x14ac:dyDescent="0.3">
      <c r="A182" s="6" t="s">
        <v>103</v>
      </c>
      <c r="B182" s="1" t="s">
        <v>104</v>
      </c>
      <c r="C182" s="9"/>
      <c r="D182" s="61"/>
      <c r="E182" s="61"/>
      <c r="F182" s="61"/>
      <c r="G182" s="61"/>
      <c r="H182" s="61"/>
      <c r="I182" s="1"/>
      <c r="J182" s="46">
        <f t="shared" si="2"/>
        <v>0</v>
      </c>
      <c r="K182" s="50">
        <v>7</v>
      </c>
      <c r="L182" s="13"/>
      <c r="M182" s="13"/>
      <c r="N182" s="13"/>
      <c r="O182" s="13"/>
      <c r="P182" s="13"/>
      <c r="Q182" s="13"/>
    </row>
    <row r="183" spans="1:17" x14ac:dyDescent="0.3">
      <c r="A183" s="7"/>
      <c r="B183" s="8"/>
      <c r="C183" s="11"/>
      <c r="D183" s="30"/>
      <c r="E183" s="30"/>
      <c r="F183" s="30"/>
      <c r="G183" s="30"/>
      <c r="H183" s="30"/>
      <c r="I183" s="8"/>
      <c r="J183" s="47"/>
      <c r="K183" s="50"/>
      <c r="L183" s="13"/>
      <c r="M183" s="13"/>
      <c r="N183" s="13"/>
      <c r="O183" s="13"/>
      <c r="P183" s="13"/>
      <c r="Q183" s="13"/>
    </row>
    <row r="184" spans="1:17" x14ac:dyDescent="0.3">
      <c r="A184" s="4"/>
      <c r="B184" s="5"/>
      <c r="C184" s="12"/>
      <c r="D184" s="26"/>
      <c r="E184" s="26"/>
      <c r="F184" s="26"/>
      <c r="G184" s="26"/>
      <c r="H184" s="26"/>
      <c r="I184" s="5"/>
      <c r="J184" s="45"/>
      <c r="K184" s="50"/>
      <c r="L184" s="13"/>
      <c r="M184" s="13"/>
      <c r="N184" s="13"/>
      <c r="O184" s="13"/>
      <c r="P184" s="13"/>
      <c r="Q184" s="13"/>
    </row>
    <row r="185" spans="1:17" x14ac:dyDescent="0.3">
      <c r="A185" s="6" t="s">
        <v>106</v>
      </c>
      <c r="B185" s="1" t="s">
        <v>105</v>
      </c>
      <c r="C185" s="9"/>
      <c r="D185" s="29"/>
      <c r="E185" s="29"/>
      <c r="F185" s="29"/>
      <c r="G185" s="29"/>
      <c r="H185" s="29"/>
      <c r="I185" s="1"/>
      <c r="J185" s="46"/>
      <c r="K185" s="50"/>
      <c r="L185" s="13"/>
      <c r="M185" s="13"/>
      <c r="N185" s="13"/>
      <c r="O185" s="13"/>
      <c r="P185" s="13"/>
      <c r="Q185" s="13"/>
    </row>
    <row r="186" spans="1:17" x14ac:dyDescent="0.3">
      <c r="A186" s="6"/>
      <c r="B186" s="1"/>
      <c r="C186" s="9"/>
      <c r="D186" s="29"/>
      <c r="E186" s="29"/>
      <c r="F186" s="29"/>
      <c r="G186" s="29"/>
      <c r="H186" s="29"/>
      <c r="I186" s="1"/>
      <c r="J186" s="46"/>
      <c r="K186" s="50"/>
      <c r="L186" s="13"/>
      <c r="M186" s="13"/>
      <c r="N186" s="13"/>
      <c r="O186" s="13"/>
      <c r="P186" s="13"/>
      <c r="Q186" s="13"/>
    </row>
    <row r="187" spans="1:17" x14ac:dyDescent="0.3">
      <c r="A187" s="6"/>
      <c r="B187" s="1" t="s">
        <v>107</v>
      </c>
      <c r="C187" s="9" t="s">
        <v>17</v>
      </c>
      <c r="D187" s="61"/>
      <c r="E187" s="61"/>
      <c r="F187" s="61"/>
      <c r="G187" s="61"/>
      <c r="H187" s="61"/>
      <c r="I187" s="1"/>
      <c r="J187" s="46">
        <f t="shared" si="2"/>
        <v>0</v>
      </c>
      <c r="K187" s="50">
        <v>13</v>
      </c>
      <c r="L187" s="13"/>
      <c r="M187" s="13"/>
      <c r="N187" s="13"/>
      <c r="O187" s="13"/>
      <c r="P187" s="13"/>
      <c r="Q187" s="13"/>
    </row>
    <row r="188" spans="1:17" x14ac:dyDescent="0.3">
      <c r="A188" s="7"/>
      <c r="B188" s="8"/>
      <c r="C188" s="11"/>
      <c r="D188" s="30"/>
      <c r="E188" s="30"/>
      <c r="F188" s="30"/>
      <c r="G188" s="30"/>
      <c r="H188" s="30"/>
      <c r="I188" s="8"/>
      <c r="J188" s="47"/>
      <c r="K188" s="50"/>
      <c r="L188" s="13"/>
      <c r="M188" s="13"/>
      <c r="N188" s="13"/>
      <c r="O188" s="13"/>
      <c r="P188" s="13"/>
      <c r="Q188" s="13"/>
    </row>
    <row r="189" spans="1:17" x14ac:dyDescent="0.3">
      <c r="A189" s="4"/>
      <c r="B189" s="5"/>
      <c r="C189" s="12"/>
      <c r="D189" s="26"/>
      <c r="E189" s="26"/>
      <c r="F189" s="26"/>
      <c r="G189" s="26"/>
      <c r="H189" s="26"/>
      <c r="I189" s="5"/>
      <c r="J189" s="45"/>
      <c r="K189" s="50"/>
      <c r="L189" s="13"/>
      <c r="M189" s="13"/>
      <c r="N189" s="13"/>
      <c r="O189" s="13"/>
      <c r="P189" s="13"/>
      <c r="Q189" s="13"/>
    </row>
    <row r="190" spans="1:17" x14ac:dyDescent="0.3">
      <c r="A190" s="6"/>
      <c r="B190" s="1" t="s">
        <v>108</v>
      </c>
      <c r="C190" s="9"/>
      <c r="D190" s="29"/>
      <c r="E190" s="29"/>
      <c r="F190" s="29"/>
      <c r="G190" s="29"/>
      <c r="H190" s="29"/>
      <c r="I190" s="1"/>
      <c r="J190" s="46"/>
      <c r="K190" s="50"/>
      <c r="L190" s="13"/>
      <c r="M190" s="13"/>
      <c r="N190" s="13"/>
      <c r="O190" s="13"/>
      <c r="P190" s="13"/>
      <c r="Q190" s="13"/>
    </row>
    <row r="191" spans="1:17" x14ac:dyDescent="0.3">
      <c r="A191" s="6"/>
      <c r="B191" s="1"/>
      <c r="C191" s="9"/>
      <c r="D191" s="29"/>
      <c r="E191" s="29"/>
      <c r="F191" s="29"/>
      <c r="G191" s="29"/>
      <c r="H191" s="29"/>
      <c r="I191" s="1"/>
      <c r="J191" s="46"/>
      <c r="K191" s="50"/>
      <c r="L191" s="13"/>
      <c r="M191" s="13"/>
      <c r="N191" s="13"/>
      <c r="O191" s="13"/>
      <c r="P191" s="13"/>
      <c r="Q191" s="13"/>
    </row>
    <row r="192" spans="1:17" x14ac:dyDescent="0.3">
      <c r="A192" s="6"/>
      <c r="B192" s="1"/>
      <c r="C192" s="9"/>
      <c r="D192" s="29"/>
      <c r="E192" s="29"/>
      <c r="F192" s="29"/>
      <c r="G192" s="29"/>
      <c r="H192" s="29"/>
      <c r="I192" s="1"/>
      <c r="J192" s="46"/>
      <c r="K192" s="50"/>
      <c r="L192" s="13"/>
      <c r="M192" s="13"/>
      <c r="N192" s="13"/>
      <c r="O192" s="13"/>
      <c r="P192" s="13"/>
      <c r="Q192" s="13"/>
    </row>
    <row r="193" spans="1:17" x14ac:dyDescent="0.3">
      <c r="A193" s="6"/>
      <c r="B193" s="1"/>
      <c r="C193" s="9"/>
      <c r="D193" s="29"/>
      <c r="E193" s="29"/>
      <c r="F193" s="29"/>
      <c r="G193" s="29"/>
      <c r="H193" s="29"/>
      <c r="I193" s="1"/>
      <c r="J193" s="46"/>
      <c r="K193" s="50"/>
      <c r="L193" s="13"/>
      <c r="M193" s="13"/>
      <c r="N193" s="13"/>
      <c r="O193" s="13"/>
      <c r="P193" s="13"/>
      <c r="Q193" s="13"/>
    </row>
    <row r="194" spans="1:17" x14ac:dyDescent="0.3">
      <c r="A194" s="6"/>
      <c r="B194" s="1"/>
      <c r="C194" s="9"/>
      <c r="D194" s="29"/>
      <c r="E194" s="29"/>
      <c r="F194" s="29"/>
      <c r="G194" s="29"/>
      <c r="H194" s="29"/>
      <c r="I194" s="1"/>
      <c r="J194" s="46"/>
      <c r="K194" s="50"/>
      <c r="L194" s="13"/>
      <c r="M194" s="13"/>
      <c r="N194" s="13"/>
      <c r="O194" s="13"/>
      <c r="P194" s="13"/>
      <c r="Q194" s="13"/>
    </row>
    <row r="195" spans="1:17" x14ac:dyDescent="0.3">
      <c r="A195" s="6"/>
      <c r="B195" s="1"/>
      <c r="C195" s="9"/>
      <c r="D195" s="29"/>
      <c r="E195" s="29"/>
      <c r="F195" s="29"/>
      <c r="G195" s="29"/>
      <c r="H195" s="29"/>
      <c r="I195" s="1"/>
      <c r="J195" s="46"/>
      <c r="K195" s="50"/>
      <c r="L195" s="13"/>
      <c r="M195" s="13"/>
      <c r="N195" s="13"/>
      <c r="O195" s="13"/>
      <c r="P195" s="13"/>
      <c r="Q195" s="13"/>
    </row>
    <row r="196" spans="1:17" x14ac:dyDescent="0.3">
      <c r="A196" s="6"/>
      <c r="B196" s="1"/>
      <c r="C196" s="9"/>
      <c r="D196" s="29"/>
      <c r="E196" s="29"/>
      <c r="F196" s="29"/>
      <c r="G196" s="29"/>
      <c r="H196" s="29"/>
      <c r="I196" s="1"/>
      <c r="J196" s="46"/>
      <c r="K196" s="50"/>
      <c r="L196" s="13"/>
      <c r="M196" s="13"/>
      <c r="N196" s="13"/>
      <c r="O196" s="13"/>
      <c r="P196" s="13"/>
      <c r="Q196" s="13"/>
    </row>
    <row r="197" spans="1:17" x14ac:dyDescent="0.3">
      <c r="A197" s="6"/>
      <c r="B197" s="1"/>
      <c r="C197" s="9"/>
      <c r="D197" s="29"/>
      <c r="E197" s="29"/>
      <c r="F197" s="29"/>
      <c r="G197" s="29"/>
      <c r="H197" s="29"/>
      <c r="I197" s="1"/>
      <c r="J197" s="46"/>
      <c r="K197" s="50"/>
      <c r="L197" s="13"/>
      <c r="M197" s="13"/>
      <c r="N197" s="13"/>
      <c r="O197" s="13"/>
      <c r="P197" s="13"/>
      <c r="Q197" s="13"/>
    </row>
    <row r="198" spans="1:17" x14ac:dyDescent="0.3">
      <c r="A198" s="6"/>
      <c r="B198" s="1"/>
      <c r="C198" s="9"/>
      <c r="D198" s="29"/>
      <c r="E198" s="29"/>
      <c r="F198" s="29"/>
      <c r="G198" s="29"/>
      <c r="H198" s="29"/>
      <c r="I198" s="1"/>
      <c r="J198" s="46"/>
      <c r="K198" s="50"/>
      <c r="L198" s="13"/>
      <c r="M198" s="13"/>
      <c r="N198" s="13"/>
      <c r="O198" s="13"/>
      <c r="P198" s="13"/>
      <c r="Q198" s="13"/>
    </row>
    <row r="199" spans="1:17" x14ac:dyDescent="0.3">
      <c r="A199" s="6"/>
      <c r="B199" s="1"/>
      <c r="C199" s="9"/>
      <c r="D199" s="29"/>
      <c r="E199" s="29"/>
      <c r="F199" s="29"/>
      <c r="G199" s="29"/>
      <c r="H199" s="29"/>
      <c r="I199" s="1"/>
      <c r="J199" s="46"/>
      <c r="K199" s="50"/>
      <c r="L199" s="13"/>
      <c r="M199" s="13"/>
      <c r="N199" s="13"/>
      <c r="O199" s="13"/>
      <c r="P199" s="13"/>
      <c r="Q199" s="13"/>
    </row>
    <row r="200" spans="1:17" x14ac:dyDescent="0.3">
      <c r="A200" s="6"/>
      <c r="B200" s="1"/>
      <c r="C200" s="9"/>
      <c r="D200" s="29"/>
      <c r="E200" s="29"/>
      <c r="F200" s="29"/>
      <c r="G200" s="29"/>
      <c r="H200" s="29"/>
      <c r="I200" s="1"/>
      <c r="J200" s="46"/>
      <c r="K200" s="50"/>
      <c r="L200" s="13"/>
      <c r="M200" s="13"/>
      <c r="N200" s="13"/>
      <c r="O200" s="13"/>
      <c r="P200" s="13"/>
      <c r="Q200" s="13"/>
    </row>
    <row r="201" spans="1:17" x14ac:dyDescent="0.3">
      <c r="A201" s="6"/>
      <c r="B201" s="1"/>
      <c r="C201" s="9"/>
      <c r="D201" s="29"/>
      <c r="E201" s="29"/>
      <c r="F201" s="29"/>
      <c r="G201" s="29"/>
      <c r="H201" s="29"/>
      <c r="I201" s="1"/>
      <c r="J201" s="46"/>
      <c r="K201" s="50"/>
      <c r="L201" s="13"/>
      <c r="M201" s="13"/>
      <c r="N201" s="13"/>
      <c r="O201" s="13"/>
      <c r="P201" s="13"/>
      <c r="Q201" s="13"/>
    </row>
    <row r="202" spans="1:17" x14ac:dyDescent="0.3">
      <c r="A202" s="6"/>
      <c r="B202" s="1"/>
      <c r="C202" s="9"/>
      <c r="D202" s="29"/>
      <c r="E202" s="29"/>
      <c r="F202" s="29"/>
      <c r="G202" s="29"/>
      <c r="H202" s="29"/>
      <c r="I202" s="1"/>
      <c r="J202" s="46"/>
      <c r="K202" s="50"/>
      <c r="L202" s="13"/>
      <c r="M202" s="13"/>
      <c r="N202" s="13"/>
      <c r="O202" s="13"/>
      <c r="P202" s="13"/>
      <c r="Q202" s="13"/>
    </row>
    <row r="203" spans="1:17" x14ac:dyDescent="0.3">
      <c r="A203" s="6"/>
      <c r="B203" s="1"/>
      <c r="C203" s="9"/>
      <c r="D203" s="29"/>
      <c r="E203" s="29"/>
      <c r="F203" s="29"/>
      <c r="G203" s="29"/>
      <c r="H203" s="29"/>
      <c r="I203" s="1"/>
      <c r="J203" s="46"/>
      <c r="K203" s="50"/>
      <c r="L203" s="13"/>
      <c r="M203" s="13"/>
      <c r="N203" s="13"/>
      <c r="O203" s="13"/>
      <c r="P203" s="13"/>
      <c r="Q203" s="13"/>
    </row>
    <row r="204" spans="1:17" x14ac:dyDescent="0.3">
      <c r="A204" s="6"/>
      <c r="B204" s="1"/>
      <c r="C204" s="9"/>
      <c r="D204" s="29"/>
      <c r="E204" s="29"/>
      <c r="F204" s="29"/>
      <c r="G204" s="29"/>
      <c r="H204" s="29"/>
      <c r="I204" s="1"/>
      <c r="J204" s="46"/>
      <c r="K204" s="50"/>
      <c r="L204" s="13"/>
      <c r="M204" s="13"/>
      <c r="N204" s="13"/>
      <c r="O204" s="13"/>
      <c r="P204" s="13"/>
      <c r="Q204" s="13"/>
    </row>
    <row r="205" spans="1:17" x14ac:dyDescent="0.3">
      <c r="A205" s="6" t="s">
        <v>109</v>
      </c>
      <c r="B205" s="1" t="s">
        <v>110</v>
      </c>
      <c r="C205" s="9"/>
      <c r="D205" s="61"/>
      <c r="E205" s="61"/>
      <c r="F205" s="61"/>
      <c r="G205" s="61"/>
      <c r="H205" s="61"/>
      <c r="I205" s="1"/>
      <c r="J205" s="46">
        <f t="shared" ref="J205:J255" si="3">COUNTIF(D205,K205)</f>
        <v>0</v>
      </c>
      <c r="K205" s="50">
        <v>8800</v>
      </c>
      <c r="L205" s="13"/>
      <c r="M205" s="13"/>
      <c r="N205" s="13"/>
      <c r="O205" s="13"/>
      <c r="P205" s="13"/>
      <c r="Q205" s="13"/>
    </row>
    <row r="206" spans="1:17" x14ac:dyDescent="0.3">
      <c r="A206" s="6"/>
      <c r="B206" s="1"/>
      <c r="C206" s="9"/>
      <c r="D206" s="29"/>
      <c r="E206" s="29"/>
      <c r="F206" s="29"/>
      <c r="G206" s="29"/>
      <c r="H206" s="29"/>
      <c r="I206" s="1"/>
      <c r="J206" s="46"/>
      <c r="K206" s="50"/>
      <c r="L206" s="13"/>
      <c r="M206" s="13"/>
      <c r="N206" s="13"/>
      <c r="O206" s="13"/>
      <c r="P206" s="13"/>
      <c r="Q206" s="13"/>
    </row>
    <row r="207" spans="1:17" x14ac:dyDescent="0.3">
      <c r="A207" s="6" t="s">
        <v>111</v>
      </c>
      <c r="B207" s="1" t="s">
        <v>112</v>
      </c>
      <c r="C207" s="9"/>
      <c r="D207" s="61"/>
      <c r="E207" s="61"/>
      <c r="F207" s="61"/>
      <c r="G207" s="61"/>
      <c r="H207" s="61"/>
      <c r="I207" s="1"/>
      <c r="J207" s="46">
        <f t="shared" si="3"/>
        <v>0</v>
      </c>
      <c r="K207" s="50">
        <v>48000</v>
      </c>
      <c r="L207" s="13"/>
      <c r="M207" s="13"/>
      <c r="N207" s="13"/>
      <c r="O207" s="13"/>
      <c r="P207" s="13"/>
      <c r="Q207" s="13"/>
    </row>
    <row r="208" spans="1:17" x14ac:dyDescent="0.3">
      <c r="A208" s="7"/>
      <c r="B208" s="8"/>
      <c r="C208" s="11"/>
      <c r="D208" s="30"/>
      <c r="E208" s="30"/>
      <c r="F208" s="30"/>
      <c r="G208" s="30"/>
      <c r="H208" s="30"/>
      <c r="I208" s="8"/>
      <c r="J208" s="47"/>
      <c r="K208" s="50"/>
      <c r="L208" s="13"/>
      <c r="M208" s="13"/>
      <c r="N208" s="13"/>
      <c r="O208" s="13"/>
      <c r="P208" s="13"/>
      <c r="Q208" s="13"/>
    </row>
    <row r="209" spans="1:17" x14ac:dyDescent="0.3">
      <c r="A209" s="4"/>
      <c r="B209" s="5"/>
      <c r="C209" s="12"/>
      <c r="D209" s="26"/>
      <c r="E209" s="26"/>
      <c r="F209" s="26"/>
      <c r="G209" s="26"/>
      <c r="H209" s="26"/>
      <c r="I209" s="5"/>
      <c r="J209" s="45"/>
      <c r="K209" s="50"/>
      <c r="L209" s="13"/>
      <c r="M209" s="13"/>
      <c r="N209" s="13"/>
      <c r="O209" s="13"/>
      <c r="P209" s="13"/>
      <c r="Q209" s="13"/>
    </row>
    <row r="210" spans="1:17" x14ac:dyDescent="0.3">
      <c r="A210" s="6"/>
      <c r="B210" s="1"/>
      <c r="C210" s="9"/>
      <c r="D210" s="29"/>
      <c r="E210" s="29"/>
      <c r="F210" s="29"/>
      <c r="G210" s="29"/>
      <c r="H210" s="29"/>
      <c r="I210" s="1"/>
      <c r="J210" s="46"/>
      <c r="K210" s="50"/>
      <c r="L210" s="13"/>
      <c r="M210" s="13"/>
      <c r="N210" s="13"/>
      <c r="O210" s="13"/>
      <c r="P210" s="13"/>
      <c r="Q210" s="13"/>
    </row>
    <row r="211" spans="1:17" x14ac:dyDescent="0.3">
      <c r="A211" s="6"/>
      <c r="B211" s="1"/>
      <c r="C211" s="9"/>
      <c r="D211" s="29"/>
      <c r="E211" s="29"/>
      <c r="F211" s="29"/>
      <c r="G211" s="29"/>
      <c r="H211" s="29"/>
      <c r="I211" s="1"/>
      <c r="J211" s="46"/>
      <c r="K211" s="50"/>
      <c r="L211" s="13"/>
      <c r="M211" s="13"/>
      <c r="N211" s="13"/>
      <c r="O211" s="13"/>
      <c r="P211" s="13"/>
      <c r="Q211" s="13"/>
    </row>
    <row r="212" spans="1:17" x14ac:dyDescent="0.3">
      <c r="A212" s="6"/>
      <c r="B212" s="1"/>
      <c r="C212" s="9"/>
      <c r="D212" s="29"/>
      <c r="E212" s="29"/>
      <c r="F212" s="29"/>
      <c r="G212" s="29"/>
      <c r="H212" s="29"/>
      <c r="I212" s="1"/>
      <c r="J212" s="46"/>
      <c r="K212" s="50"/>
      <c r="L212" s="13"/>
      <c r="M212" s="13"/>
      <c r="N212" s="13"/>
      <c r="O212" s="13"/>
      <c r="P212" s="13"/>
      <c r="Q212" s="13"/>
    </row>
    <row r="213" spans="1:17" x14ac:dyDescent="0.3">
      <c r="A213" s="6"/>
      <c r="B213" s="1"/>
      <c r="C213" s="9"/>
      <c r="D213" s="29"/>
      <c r="E213" s="29"/>
      <c r="F213" s="29"/>
      <c r="G213" s="29"/>
      <c r="H213" s="29"/>
      <c r="I213" s="1"/>
      <c r="J213" s="46"/>
      <c r="K213" s="50"/>
      <c r="L213" s="13"/>
      <c r="M213" s="13"/>
      <c r="N213" s="13"/>
      <c r="O213" s="13"/>
      <c r="P213" s="13"/>
      <c r="Q213" s="13"/>
    </row>
    <row r="214" spans="1:17" x14ac:dyDescent="0.3">
      <c r="A214" s="6"/>
      <c r="B214" s="1"/>
      <c r="C214" s="9"/>
      <c r="D214" s="29"/>
      <c r="E214" s="29"/>
      <c r="F214" s="29"/>
      <c r="G214" s="29"/>
      <c r="H214" s="29"/>
      <c r="I214" s="1"/>
      <c r="J214" s="46"/>
      <c r="K214" s="50"/>
      <c r="L214" s="13"/>
      <c r="M214" s="13"/>
      <c r="N214" s="13"/>
      <c r="O214" s="13"/>
      <c r="P214" s="13"/>
      <c r="Q214" s="13"/>
    </row>
    <row r="215" spans="1:17" x14ac:dyDescent="0.3">
      <c r="A215" s="6"/>
      <c r="B215" s="1"/>
      <c r="C215" s="9"/>
      <c r="D215" s="29"/>
      <c r="E215" s="29"/>
      <c r="F215" s="29"/>
      <c r="G215" s="29"/>
      <c r="H215" s="29"/>
      <c r="I215" s="1"/>
      <c r="J215" s="46"/>
      <c r="K215" s="50"/>
      <c r="L215" s="13"/>
      <c r="M215" s="13"/>
      <c r="N215" s="13"/>
      <c r="O215" s="13"/>
      <c r="P215" s="13"/>
      <c r="Q215" s="13"/>
    </row>
    <row r="216" spans="1:17" x14ac:dyDescent="0.3">
      <c r="A216" s="6"/>
      <c r="B216" s="1"/>
      <c r="C216" s="9"/>
      <c r="D216" s="29"/>
      <c r="E216" s="29"/>
      <c r="F216" s="29"/>
      <c r="G216" s="29"/>
      <c r="H216" s="29"/>
      <c r="I216" s="1"/>
      <c r="J216" s="46"/>
      <c r="K216" s="50"/>
      <c r="L216" s="13"/>
      <c r="M216" s="13"/>
      <c r="N216" s="13"/>
      <c r="O216" s="13"/>
      <c r="P216" s="13"/>
      <c r="Q216" s="13"/>
    </row>
    <row r="217" spans="1:17" x14ac:dyDescent="0.3">
      <c r="A217" s="6"/>
      <c r="B217" s="1"/>
      <c r="C217" s="9"/>
      <c r="D217" s="29"/>
      <c r="E217" s="29"/>
      <c r="F217" s="29"/>
      <c r="G217" s="29"/>
      <c r="H217" s="29"/>
      <c r="I217" s="1"/>
      <c r="J217" s="46"/>
      <c r="K217" s="50"/>
      <c r="L217" s="13"/>
      <c r="M217" s="13"/>
      <c r="N217" s="13"/>
      <c r="O217" s="13"/>
      <c r="P217" s="13"/>
      <c r="Q217" s="13"/>
    </row>
    <row r="218" spans="1:17" x14ac:dyDescent="0.3">
      <c r="A218" s="6"/>
      <c r="B218" s="1"/>
      <c r="C218" s="9"/>
      <c r="D218" s="29"/>
      <c r="E218" s="29"/>
      <c r="F218" s="29"/>
      <c r="G218" s="29"/>
      <c r="H218" s="29"/>
      <c r="I218" s="1"/>
      <c r="J218" s="46"/>
      <c r="K218" s="50"/>
      <c r="L218" s="13"/>
      <c r="M218" s="13"/>
      <c r="N218" s="13"/>
      <c r="O218" s="13"/>
      <c r="P218" s="13"/>
      <c r="Q218" s="13"/>
    </row>
    <row r="219" spans="1:17" ht="16.8" x14ac:dyDescent="0.3">
      <c r="A219" s="6" t="s">
        <v>113</v>
      </c>
      <c r="B219" s="1" t="s">
        <v>114</v>
      </c>
      <c r="C219" s="9"/>
      <c r="D219" s="61"/>
      <c r="E219" s="61"/>
      <c r="F219" s="61"/>
      <c r="G219" s="61"/>
      <c r="H219" s="61"/>
      <c r="I219" s="34" t="s">
        <v>115</v>
      </c>
      <c r="J219" s="46">
        <f t="shared" si="3"/>
        <v>0</v>
      </c>
      <c r="K219" s="50">
        <v>80</v>
      </c>
      <c r="L219" s="13"/>
      <c r="M219" s="13"/>
      <c r="N219" s="13"/>
      <c r="O219" s="13"/>
      <c r="P219" s="13"/>
      <c r="Q219" s="13"/>
    </row>
    <row r="220" spans="1:17" x14ac:dyDescent="0.3">
      <c r="A220" s="7"/>
      <c r="B220" s="8"/>
      <c r="C220" s="11"/>
      <c r="D220" s="30"/>
      <c r="E220" s="30"/>
      <c r="F220" s="30"/>
      <c r="G220" s="30"/>
      <c r="H220" s="30"/>
      <c r="I220" s="8"/>
      <c r="J220" s="47"/>
      <c r="K220" s="50"/>
      <c r="L220" s="13"/>
      <c r="M220" s="13"/>
      <c r="N220" s="13"/>
      <c r="O220" s="13"/>
      <c r="P220" s="13"/>
      <c r="Q220" s="13"/>
    </row>
    <row r="221" spans="1:17" x14ac:dyDescent="0.3">
      <c r="A221" s="4"/>
      <c r="B221" s="5"/>
      <c r="C221" s="12"/>
      <c r="D221" s="26"/>
      <c r="E221" s="26"/>
      <c r="F221" s="26"/>
      <c r="G221" s="26"/>
      <c r="H221" s="26"/>
      <c r="I221" s="5"/>
      <c r="J221" s="45"/>
      <c r="K221" s="50"/>
      <c r="L221" s="13"/>
      <c r="M221" s="13"/>
      <c r="N221" s="13"/>
      <c r="O221" s="13"/>
      <c r="P221" s="13"/>
      <c r="Q221" s="13"/>
    </row>
    <row r="222" spans="1:17" x14ac:dyDescent="0.3">
      <c r="A222" s="6"/>
      <c r="B222" s="60" t="s">
        <v>116</v>
      </c>
      <c r="C222" s="60"/>
      <c r="D222" s="60"/>
      <c r="E222" s="60"/>
      <c r="F222" s="60"/>
      <c r="G222" s="60"/>
      <c r="H222" s="60"/>
      <c r="I222" s="60"/>
      <c r="J222" s="46"/>
      <c r="K222" s="50"/>
      <c r="L222" s="13"/>
      <c r="M222" s="13"/>
      <c r="N222" s="13"/>
      <c r="O222" s="13"/>
      <c r="P222" s="13"/>
      <c r="Q222" s="13"/>
    </row>
    <row r="223" spans="1:17" x14ac:dyDescent="0.3">
      <c r="A223" s="6"/>
      <c r="B223" s="1"/>
      <c r="C223" s="9"/>
      <c r="D223" s="29"/>
      <c r="E223" s="29"/>
      <c r="F223" s="29"/>
      <c r="G223" s="29"/>
      <c r="H223" s="29"/>
      <c r="I223" s="1"/>
      <c r="J223" s="46"/>
      <c r="K223" s="50"/>
      <c r="L223" s="13"/>
      <c r="M223" s="13"/>
      <c r="N223" s="13"/>
      <c r="O223" s="13"/>
      <c r="P223" s="13"/>
      <c r="Q223" s="13"/>
    </row>
    <row r="224" spans="1:17" x14ac:dyDescent="0.3">
      <c r="A224" s="6" t="s">
        <v>117</v>
      </c>
      <c r="B224" s="1" t="s">
        <v>118</v>
      </c>
      <c r="C224" s="9"/>
      <c r="D224" s="61"/>
      <c r="E224" s="61"/>
      <c r="F224" s="61"/>
      <c r="G224" s="61"/>
      <c r="H224" s="61"/>
      <c r="I224" s="1" t="s">
        <v>121</v>
      </c>
      <c r="J224" s="46">
        <f t="shared" si="3"/>
        <v>0</v>
      </c>
      <c r="K224" s="50">
        <v>365</v>
      </c>
      <c r="L224" s="13"/>
      <c r="M224" s="13"/>
      <c r="N224" s="13"/>
      <c r="O224" s="13"/>
      <c r="P224" s="13"/>
      <c r="Q224" s="13"/>
    </row>
    <row r="225" spans="1:17" x14ac:dyDescent="0.3">
      <c r="A225" s="6"/>
      <c r="B225" s="1"/>
      <c r="C225" s="9"/>
      <c r="D225" s="29"/>
      <c r="E225" s="29"/>
      <c r="F225" s="29"/>
      <c r="G225" s="29"/>
      <c r="H225" s="29"/>
      <c r="I225" s="1"/>
      <c r="J225" s="46"/>
      <c r="K225" s="50"/>
      <c r="L225" s="13"/>
      <c r="M225" s="13"/>
      <c r="N225" s="13"/>
      <c r="O225" s="13"/>
      <c r="P225" s="13"/>
      <c r="Q225" s="13"/>
    </row>
    <row r="226" spans="1:17" x14ac:dyDescent="0.3">
      <c r="A226" s="6" t="s">
        <v>119</v>
      </c>
      <c r="B226" s="1" t="s">
        <v>120</v>
      </c>
      <c r="C226" s="9"/>
      <c r="D226" s="61"/>
      <c r="E226" s="61"/>
      <c r="F226" s="61"/>
      <c r="G226" s="61"/>
      <c r="H226" s="61"/>
      <c r="I226" s="1" t="s">
        <v>122</v>
      </c>
      <c r="J226" s="46">
        <f t="shared" si="3"/>
        <v>0</v>
      </c>
      <c r="K226" s="50">
        <v>5</v>
      </c>
      <c r="L226" s="13"/>
      <c r="M226" s="13"/>
      <c r="N226" s="13"/>
      <c r="O226" s="13"/>
      <c r="P226" s="13"/>
      <c r="Q226" s="13"/>
    </row>
    <row r="227" spans="1:17" x14ac:dyDescent="0.3">
      <c r="A227" s="7"/>
      <c r="B227" s="8"/>
      <c r="C227" s="11"/>
      <c r="D227" s="30"/>
      <c r="E227" s="30"/>
      <c r="F227" s="30"/>
      <c r="G227" s="30"/>
      <c r="H227" s="30"/>
      <c r="I227" s="8"/>
      <c r="J227" s="47"/>
      <c r="K227" s="50"/>
      <c r="L227" s="13"/>
      <c r="M227" s="13"/>
      <c r="N227" s="13"/>
      <c r="O227" s="13"/>
      <c r="P227" s="13"/>
      <c r="Q227" s="13"/>
    </row>
    <row r="228" spans="1:17" x14ac:dyDescent="0.3">
      <c r="A228" s="4"/>
      <c r="B228" s="5"/>
      <c r="C228" s="12"/>
      <c r="D228" s="26"/>
      <c r="E228" s="26"/>
      <c r="F228" s="26"/>
      <c r="G228" s="26"/>
      <c r="H228" s="26"/>
      <c r="I228" s="5"/>
      <c r="J228" s="45"/>
      <c r="K228" s="50"/>
      <c r="L228" s="13"/>
      <c r="M228" s="13"/>
      <c r="N228" s="13"/>
      <c r="O228" s="13"/>
      <c r="P228" s="13"/>
      <c r="Q228" s="13"/>
    </row>
    <row r="229" spans="1:17" x14ac:dyDescent="0.3">
      <c r="A229" s="6" t="s">
        <v>123</v>
      </c>
      <c r="B229" s="1" t="s">
        <v>124</v>
      </c>
      <c r="C229" s="9" t="s">
        <v>17</v>
      </c>
      <c r="D229" s="61"/>
      <c r="E229" s="61"/>
      <c r="F229" s="61"/>
      <c r="G229" s="61"/>
      <c r="H229" s="61"/>
      <c r="I229" s="1"/>
      <c r="J229" s="46">
        <f t="shared" si="3"/>
        <v>0</v>
      </c>
      <c r="K229" s="50">
        <v>7</v>
      </c>
      <c r="L229" s="13"/>
      <c r="M229" s="13"/>
      <c r="N229" s="13"/>
      <c r="O229" s="13"/>
      <c r="P229" s="13"/>
      <c r="Q229" s="13"/>
    </row>
    <row r="230" spans="1:17" x14ac:dyDescent="0.3">
      <c r="A230" s="6"/>
      <c r="B230" s="1"/>
      <c r="C230" s="9"/>
      <c r="D230" s="29"/>
      <c r="E230" s="29"/>
      <c r="F230" s="29"/>
      <c r="G230" s="29"/>
      <c r="H230" s="29"/>
      <c r="I230" s="1"/>
      <c r="J230" s="46"/>
      <c r="K230" s="50"/>
      <c r="L230" s="13"/>
      <c r="M230" s="13"/>
      <c r="N230" s="13"/>
      <c r="O230" s="13"/>
      <c r="P230" s="13"/>
      <c r="Q230" s="13"/>
    </row>
    <row r="231" spans="1:17" x14ac:dyDescent="0.3">
      <c r="A231" s="6" t="s">
        <v>125</v>
      </c>
      <c r="B231" s="1" t="s">
        <v>126</v>
      </c>
      <c r="C231" s="9" t="s">
        <v>17</v>
      </c>
      <c r="D231" s="61"/>
      <c r="E231" s="61"/>
      <c r="F231" s="61"/>
      <c r="G231" s="61"/>
      <c r="H231" s="61"/>
      <c r="I231" s="1"/>
      <c r="J231" s="46">
        <f t="shared" si="3"/>
        <v>0</v>
      </c>
      <c r="K231" s="50">
        <v>48</v>
      </c>
      <c r="L231" s="13"/>
      <c r="M231" s="13"/>
      <c r="N231" s="13"/>
      <c r="O231" s="13"/>
      <c r="P231" s="13"/>
      <c r="Q231" s="13"/>
    </row>
    <row r="232" spans="1:17" x14ac:dyDescent="0.3">
      <c r="A232" s="6"/>
      <c r="B232" s="1"/>
      <c r="C232" s="9"/>
      <c r="D232" s="29"/>
      <c r="E232" s="29"/>
      <c r="F232" s="29"/>
      <c r="G232" s="29"/>
      <c r="H232" s="29"/>
      <c r="I232" s="1"/>
      <c r="J232" s="46"/>
      <c r="K232" s="50"/>
      <c r="L232" s="13"/>
      <c r="M232" s="13"/>
      <c r="N232" s="13"/>
      <c r="O232" s="13"/>
      <c r="P232" s="13"/>
      <c r="Q232" s="13"/>
    </row>
    <row r="233" spans="1:17" x14ac:dyDescent="0.3">
      <c r="A233" s="6" t="s">
        <v>127</v>
      </c>
      <c r="B233" s="1" t="s">
        <v>128</v>
      </c>
      <c r="C233" s="9" t="s">
        <v>17</v>
      </c>
      <c r="D233" s="61"/>
      <c r="E233" s="61"/>
      <c r="F233" s="61"/>
      <c r="G233" s="61"/>
      <c r="H233" s="61"/>
      <c r="I233" s="1"/>
      <c r="J233" s="46">
        <f t="shared" si="3"/>
        <v>0</v>
      </c>
      <c r="K233" s="50">
        <v>3</v>
      </c>
      <c r="L233" s="13"/>
      <c r="M233" s="13"/>
      <c r="N233" s="13"/>
      <c r="O233" s="13"/>
      <c r="P233" s="13"/>
      <c r="Q233" s="13"/>
    </row>
    <row r="234" spans="1:17" x14ac:dyDescent="0.3">
      <c r="A234" s="7"/>
      <c r="B234" s="8"/>
      <c r="C234" s="11"/>
      <c r="D234" s="30"/>
      <c r="E234" s="30"/>
      <c r="F234" s="30"/>
      <c r="G234" s="30"/>
      <c r="H234" s="30"/>
      <c r="I234" s="8"/>
      <c r="J234" s="47"/>
      <c r="K234" s="50"/>
      <c r="L234" s="13"/>
      <c r="M234" s="13"/>
      <c r="N234" s="13"/>
      <c r="O234" s="13"/>
      <c r="P234" s="13"/>
      <c r="Q234" s="13"/>
    </row>
    <row r="235" spans="1:17" x14ac:dyDescent="0.3">
      <c r="A235" s="4"/>
      <c r="B235" s="5"/>
      <c r="C235" s="12"/>
      <c r="D235" s="26"/>
      <c r="E235" s="26"/>
      <c r="F235" s="26"/>
      <c r="G235" s="26"/>
      <c r="H235" s="26"/>
      <c r="I235" s="5"/>
      <c r="J235" s="45"/>
      <c r="K235" s="50"/>
      <c r="L235" s="13"/>
      <c r="M235" s="13"/>
      <c r="N235" s="13"/>
      <c r="O235" s="13"/>
      <c r="P235" s="13"/>
      <c r="Q235" s="13"/>
    </row>
    <row r="236" spans="1:17" x14ac:dyDescent="0.3">
      <c r="A236" s="6"/>
      <c r="B236" s="60" t="s">
        <v>129</v>
      </c>
      <c r="C236" s="60"/>
      <c r="D236" s="60"/>
      <c r="E236" s="60"/>
      <c r="F236" s="60"/>
      <c r="G236" s="60"/>
      <c r="H236" s="60"/>
      <c r="I236" s="60"/>
      <c r="J236" s="46"/>
      <c r="K236" s="50"/>
      <c r="L236" s="13"/>
      <c r="M236" s="13"/>
      <c r="N236" s="13"/>
      <c r="O236" s="13"/>
      <c r="P236" s="13"/>
      <c r="Q236" s="13"/>
    </row>
    <row r="237" spans="1:17" x14ac:dyDescent="0.3">
      <c r="A237" s="6"/>
      <c r="B237" s="1"/>
      <c r="C237" s="9"/>
      <c r="D237" s="29"/>
      <c r="E237" s="29"/>
      <c r="F237" s="29"/>
      <c r="G237" s="29"/>
      <c r="H237" s="29"/>
      <c r="I237" s="1"/>
      <c r="J237" s="46"/>
      <c r="K237" s="50"/>
      <c r="L237" s="13"/>
      <c r="M237" s="13"/>
      <c r="N237" s="13"/>
      <c r="O237" s="13"/>
      <c r="P237" s="13"/>
      <c r="Q237" s="13"/>
    </row>
    <row r="238" spans="1:17" x14ac:dyDescent="0.3">
      <c r="A238" s="6"/>
      <c r="B238" s="60" t="s">
        <v>130</v>
      </c>
      <c r="C238" s="60"/>
      <c r="D238" s="60"/>
      <c r="E238" s="60"/>
      <c r="F238" s="60"/>
      <c r="G238" s="60"/>
      <c r="H238" s="60"/>
      <c r="I238" s="60"/>
      <c r="J238" s="46"/>
      <c r="K238" s="50"/>
      <c r="L238" s="13"/>
      <c r="M238" s="13"/>
      <c r="N238" s="13"/>
      <c r="O238" s="13"/>
      <c r="P238" s="13"/>
      <c r="Q238" s="13"/>
    </row>
    <row r="239" spans="1:17" x14ac:dyDescent="0.3">
      <c r="A239" s="6"/>
      <c r="B239" s="1"/>
      <c r="C239" s="9"/>
      <c r="D239" s="29"/>
      <c r="E239" s="29"/>
      <c r="F239" s="29"/>
      <c r="G239" s="29"/>
      <c r="H239" s="29"/>
      <c r="I239" s="1"/>
      <c r="J239" s="46"/>
      <c r="K239" s="50"/>
      <c r="L239" s="13"/>
      <c r="M239" s="13"/>
      <c r="N239" s="13"/>
      <c r="O239" s="13"/>
      <c r="P239" s="13"/>
      <c r="Q239" s="13"/>
    </row>
    <row r="240" spans="1:17" x14ac:dyDescent="0.3">
      <c r="A240" s="6" t="s">
        <v>131</v>
      </c>
      <c r="B240" s="1" t="s">
        <v>132</v>
      </c>
      <c r="C240" s="9"/>
      <c r="D240" s="61"/>
      <c r="E240" s="61"/>
      <c r="F240" s="61"/>
      <c r="G240" s="61"/>
      <c r="H240" s="61"/>
      <c r="I240" s="1"/>
      <c r="J240" s="46">
        <f t="shared" si="3"/>
        <v>0</v>
      </c>
      <c r="K240" s="50">
        <v>3</v>
      </c>
      <c r="L240" s="13"/>
      <c r="M240" s="13"/>
      <c r="N240" s="13"/>
      <c r="O240" s="13"/>
      <c r="P240" s="13"/>
      <c r="Q240" s="13"/>
    </row>
    <row r="241" spans="1:17" x14ac:dyDescent="0.3">
      <c r="A241" s="6"/>
      <c r="B241" s="1"/>
      <c r="C241" s="9"/>
      <c r="D241" s="29"/>
      <c r="E241" s="29"/>
      <c r="F241" s="29"/>
      <c r="G241" s="29"/>
      <c r="H241" s="29"/>
      <c r="I241" s="1"/>
      <c r="J241" s="46"/>
      <c r="K241" s="50"/>
      <c r="L241" s="13"/>
      <c r="M241" s="13"/>
      <c r="N241" s="13"/>
      <c r="O241" s="13"/>
      <c r="P241" s="13"/>
      <c r="Q241" s="13"/>
    </row>
    <row r="242" spans="1:17" x14ac:dyDescent="0.3">
      <c r="A242" s="6" t="s">
        <v>133</v>
      </c>
      <c r="B242" s="1" t="s">
        <v>134</v>
      </c>
      <c r="C242" s="9"/>
      <c r="D242" s="61"/>
      <c r="E242" s="61"/>
      <c r="F242" s="61"/>
      <c r="G242" s="61"/>
      <c r="H242" s="61"/>
      <c r="I242" s="1"/>
      <c r="J242" s="46">
        <f t="shared" si="3"/>
        <v>0</v>
      </c>
      <c r="K242" s="50">
        <v>3</v>
      </c>
      <c r="L242" s="13"/>
      <c r="M242" s="13"/>
      <c r="N242" s="13"/>
      <c r="O242" s="13"/>
      <c r="P242" s="13"/>
      <c r="Q242" s="13"/>
    </row>
    <row r="243" spans="1:17" x14ac:dyDescent="0.3">
      <c r="A243" s="6"/>
      <c r="B243" s="1"/>
      <c r="C243" s="9"/>
      <c r="D243" s="29"/>
      <c r="E243" s="29"/>
      <c r="F243" s="29"/>
      <c r="G243" s="29"/>
      <c r="H243" s="29"/>
      <c r="I243" s="1"/>
      <c r="J243" s="46"/>
      <c r="K243" s="50"/>
      <c r="L243" s="13"/>
      <c r="M243" s="13"/>
      <c r="N243" s="13"/>
      <c r="O243" s="13"/>
      <c r="P243" s="13"/>
      <c r="Q243" s="13"/>
    </row>
    <row r="244" spans="1:17" x14ac:dyDescent="0.3">
      <c r="A244" s="6" t="s">
        <v>135</v>
      </c>
      <c r="B244" s="1" t="s">
        <v>136</v>
      </c>
      <c r="C244" s="9"/>
      <c r="D244" s="61"/>
      <c r="E244" s="61"/>
      <c r="F244" s="61"/>
      <c r="G244" s="61"/>
      <c r="H244" s="61"/>
      <c r="I244" s="1"/>
      <c r="J244" s="46">
        <f t="shared" si="3"/>
        <v>0</v>
      </c>
      <c r="K244" s="50">
        <v>3</v>
      </c>
      <c r="L244" s="13"/>
      <c r="M244" s="13"/>
      <c r="N244" s="13"/>
      <c r="O244" s="13"/>
      <c r="P244" s="13"/>
      <c r="Q244" s="13"/>
    </row>
    <row r="245" spans="1:17" x14ac:dyDescent="0.3">
      <c r="A245" s="7"/>
      <c r="B245" s="8"/>
      <c r="C245" s="11"/>
      <c r="D245" s="30"/>
      <c r="E245" s="30"/>
      <c r="F245" s="30"/>
      <c r="G245" s="30"/>
      <c r="H245" s="30"/>
      <c r="I245" s="8"/>
      <c r="J245" s="47"/>
      <c r="K245" s="50"/>
      <c r="L245" s="13"/>
      <c r="M245" s="13"/>
      <c r="N245" s="13"/>
      <c r="O245" s="13"/>
      <c r="P245" s="13"/>
      <c r="Q245" s="13"/>
    </row>
    <row r="246" spans="1:17" x14ac:dyDescent="0.3">
      <c r="A246" s="4"/>
      <c r="B246" s="5"/>
      <c r="C246" s="12"/>
      <c r="D246" s="26"/>
      <c r="E246" s="26"/>
      <c r="F246" s="26"/>
      <c r="G246" s="26"/>
      <c r="H246" s="26"/>
      <c r="I246" s="5"/>
      <c r="J246" s="45"/>
      <c r="K246" s="50"/>
      <c r="L246" s="13"/>
      <c r="M246" s="13"/>
      <c r="N246" s="13"/>
      <c r="O246" s="13"/>
      <c r="P246" s="13"/>
      <c r="Q246" s="13"/>
    </row>
    <row r="247" spans="1:17" x14ac:dyDescent="0.3">
      <c r="A247" s="6"/>
      <c r="B247" s="1" t="s">
        <v>137</v>
      </c>
      <c r="C247" s="9"/>
      <c r="D247" s="29"/>
      <c r="E247" s="29"/>
      <c r="F247" s="29"/>
      <c r="G247" s="29"/>
      <c r="H247" s="29"/>
      <c r="I247" s="1"/>
      <c r="J247" s="46"/>
      <c r="K247" s="50"/>
      <c r="L247" s="13"/>
      <c r="M247" s="13"/>
      <c r="N247" s="13"/>
      <c r="O247" s="13"/>
      <c r="P247" s="13"/>
      <c r="Q247" s="13"/>
    </row>
    <row r="248" spans="1:17" x14ac:dyDescent="0.3">
      <c r="A248" s="6"/>
      <c r="B248" s="1"/>
      <c r="C248" s="9"/>
      <c r="D248" s="29"/>
      <c r="E248" s="29"/>
      <c r="F248" s="29"/>
      <c r="G248" s="29"/>
      <c r="H248" s="29"/>
      <c r="I248" s="1"/>
      <c r="J248" s="46"/>
      <c r="K248" s="50"/>
      <c r="L248" s="13"/>
      <c r="M248" s="13"/>
      <c r="N248" s="13"/>
      <c r="O248" s="13"/>
      <c r="P248" s="13"/>
      <c r="Q248" s="13"/>
    </row>
    <row r="249" spans="1:17" x14ac:dyDescent="0.3">
      <c r="A249" s="6" t="s">
        <v>138</v>
      </c>
      <c r="B249" s="1" t="s">
        <v>142</v>
      </c>
      <c r="C249" s="10" t="s">
        <v>3</v>
      </c>
      <c r="D249" s="61"/>
      <c r="E249" s="61"/>
      <c r="F249" s="61"/>
      <c r="G249" s="61"/>
      <c r="H249" s="61"/>
      <c r="I249" s="1"/>
      <c r="J249" s="46">
        <f t="shared" si="3"/>
        <v>0</v>
      </c>
      <c r="K249" s="50">
        <v>90</v>
      </c>
      <c r="L249" s="13"/>
      <c r="M249" s="13"/>
      <c r="N249" s="13"/>
      <c r="O249" s="13"/>
      <c r="P249" s="13"/>
      <c r="Q249" s="13"/>
    </row>
    <row r="250" spans="1:17" x14ac:dyDescent="0.3">
      <c r="A250" s="6"/>
      <c r="B250" s="1"/>
      <c r="C250" s="9"/>
      <c r="D250" s="29"/>
      <c r="E250" s="29"/>
      <c r="F250" s="29"/>
      <c r="G250" s="29"/>
      <c r="H250" s="29"/>
      <c r="I250" s="1"/>
      <c r="J250" s="46"/>
      <c r="K250" s="50"/>
      <c r="L250" s="13"/>
      <c r="M250" s="13"/>
      <c r="N250" s="13"/>
      <c r="O250" s="13"/>
      <c r="P250" s="13"/>
      <c r="Q250" s="13"/>
    </row>
    <row r="251" spans="1:17" ht="16.8" x14ac:dyDescent="0.3">
      <c r="A251" s="6" t="s">
        <v>139</v>
      </c>
      <c r="B251" s="1" t="s">
        <v>143</v>
      </c>
      <c r="C251" s="10" t="s">
        <v>3</v>
      </c>
      <c r="D251" s="61"/>
      <c r="E251" s="61"/>
      <c r="F251" s="61"/>
      <c r="G251" s="61"/>
      <c r="H251" s="61"/>
      <c r="I251" s="1"/>
      <c r="J251" s="46">
        <f t="shared" si="3"/>
        <v>0</v>
      </c>
      <c r="K251" s="50">
        <v>4700000</v>
      </c>
      <c r="L251" s="13"/>
      <c r="M251" s="13"/>
      <c r="N251" s="13"/>
      <c r="O251" s="13"/>
      <c r="P251" s="13"/>
      <c r="Q251" s="13"/>
    </row>
    <row r="252" spans="1:17" x14ac:dyDescent="0.3">
      <c r="A252" s="6"/>
      <c r="B252" s="1"/>
      <c r="C252" s="9"/>
      <c r="D252" s="29"/>
      <c r="E252" s="29"/>
      <c r="F252" s="29"/>
      <c r="G252" s="29"/>
      <c r="H252" s="29"/>
      <c r="I252" s="1"/>
      <c r="J252" s="46"/>
      <c r="K252" s="50"/>
      <c r="L252" s="13"/>
      <c r="M252" s="13"/>
      <c r="N252" s="13"/>
      <c r="O252" s="13"/>
      <c r="P252" s="13"/>
      <c r="Q252" s="13"/>
    </row>
    <row r="253" spans="1:17" x14ac:dyDescent="0.3">
      <c r="A253" s="6" t="s">
        <v>140</v>
      </c>
      <c r="B253" s="1"/>
      <c r="C253" s="10" t="s">
        <v>3</v>
      </c>
      <c r="D253" s="61"/>
      <c r="E253" s="61"/>
      <c r="F253" s="61"/>
      <c r="G253" s="61"/>
      <c r="H253" s="61"/>
      <c r="I253" s="1"/>
      <c r="J253" s="46">
        <f t="shared" si="3"/>
        <v>0</v>
      </c>
      <c r="K253" s="50">
        <v>2</v>
      </c>
      <c r="L253" s="13"/>
      <c r="M253" s="13"/>
      <c r="N253" s="13"/>
      <c r="O253" s="13"/>
      <c r="P253" s="13"/>
      <c r="Q253" s="13"/>
    </row>
    <row r="254" spans="1:17" x14ac:dyDescent="0.3">
      <c r="A254" s="6"/>
      <c r="B254" s="1"/>
      <c r="C254" s="9"/>
      <c r="D254" s="29"/>
      <c r="E254" s="29"/>
      <c r="F254" s="29"/>
      <c r="G254" s="29"/>
      <c r="H254" s="29"/>
      <c r="I254" s="1"/>
      <c r="J254" s="46"/>
      <c r="K254" s="50"/>
      <c r="L254" s="13"/>
      <c r="M254" s="13"/>
      <c r="N254" s="13"/>
      <c r="O254" s="13"/>
      <c r="P254" s="13"/>
      <c r="Q254" s="13"/>
    </row>
    <row r="255" spans="1:17" x14ac:dyDescent="0.3">
      <c r="A255" s="6" t="s">
        <v>141</v>
      </c>
      <c r="B255" s="1" t="s">
        <v>144</v>
      </c>
      <c r="C255" s="10" t="s">
        <v>3</v>
      </c>
      <c r="D255" s="61"/>
      <c r="E255" s="61"/>
      <c r="F255" s="61"/>
      <c r="G255" s="61"/>
      <c r="H255" s="61"/>
      <c r="I255" s="1"/>
      <c r="J255" s="46">
        <f t="shared" si="3"/>
        <v>0</v>
      </c>
      <c r="K255" s="50">
        <v>-3</v>
      </c>
      <c r="L255" s="13"/>
      <c r="M255" s="13"/>
      <c r="N255" s="13"/>
      <c r="O255" s="13"/>
      <c r="P255" s="13"/>
      <c r="Q255" s="13"/>
    </row>
    <row r="256" spans="1:17" x14ac:dyDescent="0.3">
      <c r="A256" s="7"/>
      <c r="B256" s="8"/>
      <c r="C256" s="11"/>
      <c r="D256" s="30"/>
      <c r="E256" s="30"/>
      <c r="F256" s="30"/>
      <c r="G256" s="30"/>
      <c r="H256" s="30"/>
      <c r="I256" s="8"/>
      <c r="J256" s="47"/>
      <c r="K256" s="50"/>
      <c r="L256" s="13"/>
      <c r="M256" s="13"/>
      <c r="N256" s="13"/>
      <c r="O256" s="13"/>
      <c r="P256" s="13"/>
      <c r="Q256" s="13"/>
    </row>
    <row r="257" spans="1:17" x14ac:dyDescent="0.3">
      <c r="A257" s="4"/>
      <c r="B257" s="5"/>
      <c r="C257" s="12"/>
      <c r="D257" s="26"/>
      <c r="E257" s="26"/>
      <c r="F257" s="26"/>
      <c r="G257" s="26"/>
      <c r="H257" s="26"/>
      <c r="I257" s="5"/>
      <c r="J257" s="45"/>
      <c r="K257" s="50"/>
      <c r="L257" s="13"/>
      <c r="M257" s="13"/>
      <c r="N257" s="13"/>
      <c r="O257" s="13"/>
      <c r="P257" s="13"/>
      <c r="Q257" s="13"/>
    </row>
    <row r="258" spans="1:17" x14ac:dyDescent="0.3">
      <c r="A258" s="6"/>
      <c r="B258" s="1" t="s">
        <v>145</v>
      </c>
      <c r="C258" s="9"/>
      <c r="D258" s="29"/>
      <c r="E258" s="29"/>
      <c r="F258" s="29"/>
      <c r="G258" s="29"/>
      <c r="H258" s="29"/>
      <c r="I258" s="1"/>
      <c r="J258" s="46"/>
      <c r="K258" s="50"/>
      <c r="L258" s="13"/>
      <c r="M258" s="13"/>
      <c r="N258" s="13"/>
      <c r="O258" s="13"/>
      <c r="P258" s="13"/>
      <c r="Q258" s="13"/>
    </row>
    <row r="259" spans="1:17" x14ac:dyDescent="0.3">
      <c r="A259" s="6"/>
      <c r="B259" s="1" t="s">
        <v>146</v>
      </c>
      <c r="C259" s="9"/>
      <c r="D259" s="29"/>
      <c r="E259" s="29"/>
      <c r="F259" s="29"/>
      <c r="G259" s="29"/>
      <c r="H259" s="29"/>
      <c r="I259" s="1"/>
      <c r="J259" s="46"/>
      <c r="K259" s="50"/>
      <c r="L259" s="13"/>
      <c r="M259" s="13"/>
      <c r="N259" s="13"/>
      <c r="O259" s="13"/>
      <c r="P259" s="13"/>
      <c r="Q259" s="13"/>
    </row>
    <row r="260" spans="1:17" x14ac:dyDescent="0.3">
      <c r="A260" s="6"/>
      <c r="B260" s="1"/>
      <c r="C260" s="9"/>
      <c r="D260" s="29"/>
      <c r="E260" s="29"/>
      <c r="F260" s="29"/>
      <c r="G260" s="29"/>
      <c r="H260" s="29"/>
      <c r="I260" s="1"/>
      <c r="J260" s="46"/>
      <c r="K260" s="50"/>
      <c r="L260" s="13"/>
      <c r="M260" s="13"/>
      <c r="N260" s="13"/>
      <c r="O260" s="13"/>
      <c r="P260" s="13"/>
      <c r="Q260" s="13"/>
    </row>
    <row r="261" spans="1:17" x14ac:dyDescent="0.3">
      <c r="A261" s="6"/>
      <c r="B261" s="1"/>
      <c r="C261" s="9"/>
      <c r="D261" s="29"/>
      <c r="E261" s="29"/>
      <c r="F261" s="29"/>
      <c r="G261" s="29"/>
      <c r="H261" s="29"/>
      <c r="I261" s="1"/>
      <c r="J261" s="46"/>
      <c r="K261" s="50"/>
      <c r="L261" s="13"/>
      <c r="M261" s="13"/>
      <c r="N261" s="13"/>
      <c r="O261" s="13"/>
      <c r="P261" s="13"/>
      <c r="Q261" s="13"/>
    </row>
    <row r="262" spans="1:17" x14ac:dyDescent="0.3">
      <c r="A262" s="6"/>
      <c r="B262" s="1"/>
      <c r="C262" s="9"/>
      <c r="D262" s="29"/>
      <c r="E262" s="29"/>
      <c r="F262" s="29"/>
      <c r="G262" s="29"/>
      <c r="H262" s="29"/>
      <c r="I262" s="1"/>
      <c r="J262" s="46"/>
      <c r="K262" s="50"/>
      <c r="L262" s="13"/>
      <c r="M262" s="13"/>
      <c r="N262" s="13"/>
      <c r="O262" s="13"/>
      <c r="P262" s="13"/>
      <c r="Q262" s="13"/>
    </row>
    <row r="263" spans="1:17" x14ac:dyDescent="0.3">
      <c r="A263" s="6"/>
      <c r="B263" s="1"/>
      <c r="C263" s="9"/>
      <c r="D263" s="29"/>
      <c r="E263" s="29"/>
      <c r="F263" s="29"/>
      <c r="G263" s="29"/>
      <c r="H263" s="29"/>
      <c r="I263" s="1"/>
      <c r="J263" s="46"/>
      <c r="K263" s="50"/>
      <c r="L263" s="13"/>
      <c r="M263" s="13"/>
      <c r="N263" s="13"/>
      <c r="O263" s="13"/>
      <c r="P263" s="13"/>
      <c r="Q263" s="13"/>
    </row>
    <row r="264" spans="1:17" x14ac:dyDescent="0.3">
      <c r="A264" s="6"/>
      <c r="B264" s="1"/>
      <c r="C264" s="9"/>
      <c r="D264" s="29"/>
      <c r="E264" s="29"/>
      <c r="F264" s="29"/>
      <c r="G264" s="29"/>
      <c r="H264" s="29"/>
      <c r="I264" s="1"/>
      <c r="J264" s="46"/>
      <c r="K264" s="50"/>
      <c r="L264" s="13"/>
      <c r="M264" s="13"/>
      <c r="N264" s="13"/>
      <c r="O264" s="13"/>
      <c r="P264" s="13"/>
      <c r="Q264" s="13"/>
    </row>
    <row r="265" spans="1:17" x14ac:dyDescent="0.3">
      <c r="A265" s="6"/>
      <c r="B265" s="1"/>
      <c r="C265" s="9"/>
      <c r="D265" s="29"/>
      <c r="E265" s="29"/>
      <c r="F265" s="29"/>
      <c r="G265" s="29"/>
      <c r="H265" s="29"/>
      <c r="I265" s="1"/>
      <c r="J265" s="46"/>
      <c r="K265" s="50"/>
      <c r="L265" s="13"/>
      <c r="M265" s="13"/>
      <c r="N265" s="13"/>
      <c r="O265" s="13"/>
      <c r="P265" s="13"/>
      <c r="Q265" s="13"/>
    </row>
    <row r="266" spans="1:17" x14ac:dyDescent="0.3">
      <c r="A266" s="6"/>
      <c r="B266" s="1"/>
      <c r="C266" s="9"/>
      <c r="D266" s="29"/>
      <c r="E266" s="29"/>
      <c r="F266" s="29"/>
      <c r="G266" s="29"/>
      <c r="H266" s="29"/>
      <c r="I266" s="1"/>
      <c r="J266" s="46"/>
      <c r="K266" s="50"/>
      <c r="L266" s="13"/>
      <c r="M266" s="13"/>
      <c r="N266" s="13"/>
      <c r="O266" s="13"/>
      <c r="P266" s="13"/>
      <c r="Q266" s="13"/>
    </row>
    <row r="267" spans="1:17" x14ac:dyDescent="0.3">
      <c r="A267" s="6"/>
      <c r="B267" s="1"/>
      <c r="C267" s="9"/>
      <c r="D267" s="29"/>
      <c r="E267" s="29"/>
      <c r="F267" s="29"/>
      <c r="G267" s="29"/>
      <c r="H267" s="29"/>
      <c r="I267" s="1"/>
      <c r="J267" s="46"/>
      <c r="K267" s="50"/>
      <c r="L267" s="13"/>
      <c r="M267" s="13"/>
      <c r="N267" s="13"/>
      <c r="O267" s="13"/>
      <c r="P267" s="13"/>
      <c r="Q267" s="13"/>
    </row>
    <row r="268" spans="1:17" x14ac:dyDescent="0.3">
      <c r="A268" s="6"/>
      <c r="B268" s="1"/>
      <c r="C268" s="9"/>
      <c r="D268" s="29"/>
      <c r="E268" s="29"/>
      <c r="F268" s="29"/>
      <c r="G268" s="29"/>
      <c r="H268" s="29"/>
      <c r="I268" s="1"/>
      <c r="J268" s="46"/>
      <c r="K268" s="50"/>
      <c r="L268" s="13"/>
      <c r="M268" s="13"/>
      <c r="N268" s="13"/>
      <c r="O268" s="13"/>
      <c r="P268" s="13"/>
      <c r="Q268" s="13"/>
    </row>
    <row r="269" spans="1:17" x14ac:dyDescent="0.3">
      <c r="A269" s="6"/>
      <c r="B269" s="1"/>
      <c r="C269" s="9"/>
      <c r="D269" s="29"/>
      <c r="E269" s="29"/>
      <c r="F269" s="29"/>
      <c r="G269" s="29"/>
      <c r="H269" s="29"/>
      <c r="I269" s="1"/>
      <c r="J269" s="46"/>
      <c r="K269" s="50"/>
      <c r="L269" s="13"/>
      <c r="M269" s="13"/>
      <c r="N269" s="13"/>
      <c r="O269" s="13"/>
      <c r="P269" s="13"/>
      <c r="Q269" s="13"/>
    </row>
    <row r="270" spans="1:17" x14ac:dyDescent="0.3">
      <c r="A270" s="6" t="s">
        <v>147</v>
      </c>
      <c r="B270" s="1" t="s">
        <v>148</v>
      </c>
      <c r="C270" s="9"/>
      <c r="D270" s="61"/>
      <c r="E270" s="61"/>
      <c r="F270" s="61"/>
      <c r="G270" s="61"/>
      <c r="H270" s="61"/>
      <c r="I270" s="1" t="s">
        <v>121</v>
      </c>
      <c r="J270" s="46">
        <f t="shared" ref="J270:J325" si="4">COUNTIF(D270,K270)</f>
        <v>0</v>
      </c>
      <c r="K270" s="50">
        <v>1554</v>
      </c>
      <c r="L270" s="13"/>
      <c r="M270" s="13"/>
      <c r="N270" s="13"/>
      <c r="O270" s="13"/>
      <c r="P270" s="13"/>
      <c r="Q270" s="13"/>
    </row>
    <row r="271" spans="1:17" x14ac:dyDescent="0.3">
      <c r="A271" s="6"/>
      <c r="B271" s="1"/>
      <c r="C271" s="9"/>
      <c r="D271" s="29"/>
      <c r="E271" s="29"/>
      <c r="F271" s="29"/>
      <c r="G271" s="29"/>
      <c r="H271" s="29"/>
      <c r="I271" s="1"/>
      <c r="J271" s="46"/>
      <c r="K271" s="50"/>
      <c r="L271" s="13"/>
      <c r="M271" s="13"/>
      <c r="N271" s="13"/>
      <c r="O271" s="13"/>
      <c r="P271" s="13"/>
      <c r="Q271" s="13"/>
    </row>
    <row r="272" spans="1:17" x14ac:dyDescent="0.3">
      <c r="A272" s="6" t="s">
        <v>149</v>
      </c>
      <c r="B272" s="1" t="s">
        <v>150</v>
      </c>
      <c r="C272" s="9"/>
      <c r="D272" s="61"/>
      <c r="E272" s="61"/>
      <c r="F272" s="61"/>
      <c r="G272" s="61"/>
      <c r="H272" s="61"/>
      <c r="I272" s="1" t="s">
        <v>121</v>
      </c>
      <c r="J272" s="46">
        <f t="shared" si="4"/>
        <v>0</v>
      </c>
      <c r="K272" s="50">
        <v>130</v>
      </c>
      <c r="L272" s="13"/>
      <c r="M272" s="13"/>
      <c r="N272" s="13"/>
      <c r="O272" s="13"/>
      <c r="P272" s="13"/>
      <c r="Q272" s="13"/>
    </row>
    <row r="273" spans="1:17" x14ac:dyDescent="0.3">
      <c r="A273" s="6"/>
      <c r="B273" s="1"/>
      <c r="C273" s="9"/>
      <c r="D273" s="29"/>
      <c r="E273" s="29"/>
      <c r="F273" s="29"/>
      <c r="G273" s="29"/>
      <c r="H273" s="29"/>
      <c r="I273" s="1"/>
      <c r="J273" s="46"/>
      <c r="K273" s="50"/>
      <c r="L273" s="13"/>
      <c r="M273" s="13"/>
      <c r="N273" s="13"/>
      <c r="O273" s="13"/>
      <c r="P273" s="13"/>
      <c r="Q273" s="13"/>
    </row>
    <row r="274" spans="1:17" x14ac:dyDescent="0.3">
      <c r="A274" s="6" t="s">
        <v>151</v>
      </c>
      <c r="B274" s="1" t="s">
        <v>152</v>
      </c>
      <c r="C274" s="9"/>
      <c r="D274" s="29"/>
      <c r="E274" s="29"/>
      <c r="F274" s="29"/>
      <c r="G274" s="29"/>
      <c r="H274" s="29"/>
      <c r="I274" s="1"/>
      <c r="J274" s="46"/>
      <c r="K274" s="50"/>
      <c r="L274" s="13"/>
      <c r="M274" s="13"/>
      <c r="N274" s="13"/>
      <c r="O274" s="13"/>
      <c r="P274" s="13"/>
      <c r="Q274" s="13"/>
    </row>
    <row r="275" spans="1:17" x14ac:dyDescent="0.3">
      <c r="A275" s="6"/>
      <c r="B275" s="1" t="s">
        <v>153</v>
      </c>
      <c r="C275" s="9"/>
      <c r="D275" s="61"/>
      <c r="E275" s="61"/>
      <c r="F275" s="61"/>
      <c r="G275" s="61"/>
      <c r="H275" s="61"/>
      <c r="I275" s="1" t="s">
        <v>28</v>
      </c>
      <c r="J275" s="46">
        <f t="shared" si="4"/>
        <v>0</v>
      </c>
      <c r="K275" s="50">
        <v>25</v>
      </c>
      <c r="L275" s="13"/>
      <c r="M275" s="13"/>
      <c r="N275" s="13"/>
      <c r="O275" s="13"/>
      <c r="P275" s="13"/>
      <c r="Q275" s="13"/>
    </row>
    <row r="276" spans="1:17" x14ac:dyDescent="0.3">
      <c r="A276" s="7"/>
      <c r="B276" s="8"/>
      <c r="C276" s="11"/>
      <c r="D276" s="30"/>
      <c r="E276" s="30"/>
      <c r="F276" s="30"/>
      <c r="G276" s="30"/>
      <c r="H276" s="30"/>
      <c r="I276" s="8"/>
      <c r="J276" s="47"/>
      <c r="K276" s="50"/>
      <c r="L276" s="13"/>
      <c r="M276" s="13"/>
      <c r="N276" s="13"/>
      <c r="O276" s="13"/>
      <c r="P276" s="13"/>
      <c r="Q276" s="13"/>
    </row>
    <row r="277" spans="1:17" x14ac:dyDescent="0.3">
      <c r="A277" s="4"/>
      <c r="B277" s="5"/>
      <c r="C277" s="12"/>
      <c r="D277" s="26"/>
      <c r="E277" s="26"/>
      <c r="F277" s="26"/>
      <c r="G277" s="26"/>
      <c r="H277" s="26"/>
      <c r="I277" s="5"/>
      <c r="J277" s="45"/>
      <c r="K277" s="50"/>
      <c r="L277" s="13"/>
      <c r="M277" s="13"/>
      <c r="N277" s="13"/>
      <c r="O277" s="13"/>
      <c r="P277" s="13"/>
      <c r="Q277" s="13"/>
    </row>
    <row r="278" spans="1:17" x14ac:dyDescent="0.3">
      <c r="A278" s="6"/>
      <c r="B278" s="1"/>
      <c r="C278" s="9"/>
      <c r="D278" s="29"/>
      <c r="E278" s="29"/>
      <c r="F278" s="29"/>
      <c r="G278" s="29"/>
      <c r="H278" s="29"/>
      <c r="I278" s="1"/>
      <c r="J278" s="46"/>
      <c r="K278" s="50"/>
      <c r="L278" s="13"/>
      <c r="M278" s="13"/>
      <c r="N278" s="13"/>
      <c r="O278" s="13"/>
      <c r="P278" s="13"/>
      <c r="Q278" s="13"/>
    </row>
    <row r="279" spans="1:17" x14ac:dyDescent="0.3">
      <c r="A279" s="6"/>
      <c r="B279" s="1"/>
      <c r="C279" s="9"/>
      <c r="D279" s="29"/>
      <c r="E279" s="29"/>
      <c r="F279" s="29"/>
      <c r="G279" s="29"/>
      <c r="H279" s="29"/>
      <c r="I279" s="1"/>
      <c r="J279" s="46"/>
      <c r="K279" s="50"/>
      <c r="L279" s="13"/>
      <c r="M279" s="13"/>
      <c r="N279" s="13"/>
      <c r="O279" s="13"/>
      <c r="P279" s="13"/>
      <c r="Q279" s="13"/>
    </row>
    <row r="280" spans="1:17" x14ac:dyDescent="0.3">
      <c r="A280" s="6"/>
      <c r="B280" s="1"/>
      <c r="C280" s="9"/>
      <c r="D280" s="29"/>
      <c r="E280" s="29"/>
      <c r="F280" s="29"/>
      <c r="G280" s="29"/>
      <c r="H280" s="29"/>
      <c r="I280" s="1"/>
      <c r="J280" s="46"/>
      <c r="K280" s="50"/>
      <c r="L280" s="13"/>
      <c r="M280" s="13"/>
      <c r="N280" s="13"/>
      <c r="O280" s="13"/>
      <c r="P280" s="13"/>
      <c r="Q280" s="13"/>
    </row>
    <row r="281" spans="1:17" x14ac:dyDescent="0.3">
      <c r="A281" s="6"/>
      <c r="B281" s="1"/>
      <c r="C281" s="9"/>
      <c r="D281" s="29"/>
      <c r="E281" s="29"/>
      <c r="F281" s="29"/>
      <c r="G281" s="29"/>
      <c r="H281" s="29"/>
      <c r="I281" s="1"/>
      <c r="J281" s="46"/>
      <c r="K281" s="50"/>
      <c r="L281" s="13"/>
      <c r="M281" s="13"/>
      <c r="N281" s="13"/>
      <c r="O281" s="13"/>
      <c r="P281" s="13"/>
      <c r="Q281" s="13"/>
    </row>
    <row r="282" spans="1:17" x14ac:dyDescent="0.3">
      <c r="A282" s="6"/>
      <c r="B282" s="1"/>
      <c r="C282" s="9"/>
      <c r="D282" s="29"/>
      <c r="E282" s="29"/>
      <c r="F282" s="29"/>
      <c r="G282" s="29"/>
      <c r="H282" s="29"/>
      <c r="I282" s="1"/>
      <c r="J282" s="46"/>
      <c r="K282" s="50"/>
      <c r="L282" s="13"/>
      <c r="M282" s="13"/>
      <c r="N282" s="13"/>
      <c r="O282" s="13"/>
      <c r="P282" s="13"/>
      <c r="Q282" s="13"/>
    </row>
    <row r="283" spans="1:17" x14ac:dyDescent="0.3">
      <c r="A283" s="6"/>
      <c r="B283" s="1"/>
      <c r="C283" s="9"/>
      <c r="D283" s="29"/>
      <c r="E283" s="29"/>
      <c r="F283" s="29"/>
      <c r="G283" s="29"/>
      <c r="H283" s="29"/>
      <c r="I283" s="1"/>
      <c r="J283" s="46"/>
      <c r="K283" s="50"/>
      <c r="L283" s="13"/>
      <c r="M283" s="13"/>
      <c r="N283" s="13"/>
      <c r="O283" s="13"/>
      <c r="P283" s="13"/>
      <c r="Q283" s="13"/>
    </row>
    <row r="284" spans="1:17" x14ac:dyDescent="0.3">
      <c r="A284" s="6"/>
      <c r="B284" s="1"/>
      <c r="C284" s="9"/>
      <c r="D284" s="29"/>
      <c r="E284" s="29"/>
      <c r="F284" s="29"/>
      <c r="G284" s="29"/>
      <c r="H284" s="29"/>
      <c r="I284" s="1"/>
      <c r="J284" s="46"/>
      <c r="K284" s="50"/>
      <c r="L284" s="13"/>
      <c r="M284" s="13"/>
      <c r="N284" s="13"/>
      <c r="O284" s="13"/>
      <c r="P284" s="13"/>
      <c r="Q284" s="13"/>
    </row>
    <row r="285" spans="1:17" x14ac:dyDescent="0.3">
      <c r="A285" s="6"/>
      <c r="B285" s="1"/>
      <c r="C285" s="9"/>
      <c r="D285" s="29"/>
      <c r="E285" s="29"/>
      <c r="F285" s="29"/>
      <c r="G285" s="29"/>
      <c r="H285" s="29"/>
      <c r="I285" s="1"/>
      <c r="J285" s="46"/>
      <c r="K285" s="50"/>
      <c r="L285" s="13"/>
      <c r="M285" s="13"/>
      <c r="N285" s="13"/>
      <c r="O285" s="13"/>
      <c r="P285" s="13"/>
      <c r="Q285" s="13"/>
    </row>
    <row r="286" spans="1:17" x14ac:dyDescent="0.3">
      <c r="A286" s="6"/>
      <c r="B286" s="1"/>
      <c r="C286" s="9"/>
      <c r="D286" s="29"/>
      <c r="E286" s="29"/>
      <c r="F286" s="29"/>
      <c r="G286" s="29"/>
      <c r="H286" s="29"/>
      <c r="I286" s="1"/>
      <c r="J286" s="46"/>
      <c r="K286" s="50"/>
      <c r="L286" s="13"/>
      <c r="M286" s="13"/>
      <c r="N286" s="13"/>
      <c r="O286" s="13"/>
      <c r="P286" s="13"/>
      <c r="Q286" s="13"/>
    </row>
    <row r="287" spans="1:17" x14ac:dyDescent="0.3">
      <c r="A287" s="6"/>
      <c r="B287" s="1"/>
      <c r="C287" s="9"/>
      <c r="D287" s="29"/>
      <c r="E287" s="29"/>
      <c r="F287" s="29"/>
      <c r="G287" s="29"/>
      <c r="H287" s="29"/>
      <c r="I287" s="1"/>
      <c r="J287" s="46"/>
      <c r="K287" s="50"/>
      <c r="L287" s="13"/>
      <c r="M287" s="13"/>
      <c r="N287" s="13"/>
      <c r="O287" s="13"/>
      <c r="P287" s="13"/>
      <c r="Q287" s="13"/>
    </row>
    <row r="288" spans="1:17" x14ac:dyDescent="0.3">
      <c r="A288" s="6"/>
      <c r="B288" s="1"/>
      <c r="C288" s="9"/>
      <c r="D288" s="29"/>
      <c r="E288" s="29"/>
      <c r="F288" s="29"/>
      <c r="G288" s="29"/>
      <c r="H288" s="29"/>
      <c r="I288" s="1"/>
      <c r="J288" s="46"/>
      <c r="K288" s="50"/>
      <c r="L288" s="13"/>
      <c r="M288" s="13"/>
      <c r="N288" s="13"/>
      <c r="O288" s="13"/>
      <c r="P288" s="13"/>
      <c r="Q288" s="13"/>
    </row>
    <row r="289" spans="1:17" x14ac:dyDescent="0.3">
      <c r="A289" s="6" t="s">
        <v>154</v>
      </c>
      <c r="B289" s="1" t="s">
        <v>155</v>
      </c>
      <c r="C289" s="9"/>
      <c r="D289" s="61"/>
      <c r="E289" s="61"/>
      <c r="F289" s="61"/>
      <c r="G289" s="61"/>
      <c r="H289" s="61"/>
      <c r="I289" s="1"/>
      <c r="J289" s="46">
        <f t="shared" si="4"/>
        <v>0</v>
      </c>
      <c r="K289" s="50" t="s">
        <v>248</v>
      </c>
      <c r="L289" s="13"/>
      <c r="M289" s="13"/>
      <c r="N289" s="13"/>
      <c r="O289" s="13"/>
      <c r="P289" s="13"/>
      <c r="Q289" s="13"/>
    </row>
    <row r="290" spans="1:17" x14ac:dyDescent="0.3">
      <c r="A290" s="7"/>
      <c r="B290" s="8"/>
      <c r="C290" s="11"/>
      <c r="D290" s="30"/>
      <c r="E290" s="30"/>
      <c r="F290" s="30"/>
      <c r="G290" s="30"/>
      <c r="H290" s="30"/>
      <c r="I290" s="8"/>
      <c r="J290" s="47"/>
      <c r="K290" s="50"/>
      <c r="L290" s="13"/>
      <c r="M290" s="13"/>
      <c r="N290" s="13"/>
      <c r="O290" s="13"/>
      <c r="P290" s="13"/>
      <c r="Q290" s="13"/>
    </row>
    <row r="291" spans="1:17" x14ac:dyDescent="0.3">
      <c r="A291" s="4"/>
      <c r="B291" s="5"/>
      <c r="C291" s="12"/>
      <c r="D291" s="26"/>
      <c r="E291" s="26"/>
      <c r="F291" s="26"/>
      <c r="G291" s="26"/>
      <c r="H291" s="26"/>
      <c r="I291" s="5"/>
      <c r="J291" s="45"/>
      <c r="K291" s="50"/>
      <c r="L291" s="13"/>
      <c r="M291" s="13"/>
      <c r="N291" s="13"/>
      <c r="O291" s="13"/>
      <c r="P291" s="13"/>
      <c r="Q291" s="13"/>
    </row>
    <row r="292" spans="1:17" x14ac:dyDescent="0.3">
      <c r="A292" s="6" t="s">
        <v>156</v>
      </c>
      <c r="B292" s="1" t="s">
        <v>160</v>
      </c>
      <c r="C292" s="10" t="s">
        <v>3</v>
      </c>
      <c r="D292" s="61"/>
      <c r="E292" s="61"/>
      <c r="F292" s="61"/>
      <c r="G292" s="61"/>
      <c r="H292" s="61"/>
      <c r="I292" s="1"/>
      <c r="J292" s="46">
        <f t="shared" si="4"/>
        <v>0</v>
      </c>
      <c r="K292" s="50">
        <v>13024</v>
      </c>
      <c r="L292" s="13"/>
      <c r="M292" s="13"/>
      <c r="N292" s="13"/>
      <c r="O292" s="13"/>
      <c r="P292" s="13"/>
      <c r="Q292" s="13"/>
    </row>
    <row r="293" spans="1:17" x14ac:dyDescent="0.3">
      <c r="A293" s="6"/>
      <c r="B293" s="1"/>
      <c r="C293" s="9"/>
      <c r="D293" s="29"/>
      <c r="E293" s="29"/>
      <c r="F293" s="29"/>
      <c r="G293" s="29"/>
      <c r="H293" s="29"/>
      <c r="I293" s="1"/>
      <c r="J293" s="46"/>
      <c r="K293" s="50"/>
      <c r="L293" s="13"/>
      <c r="M293" s="13"/>
      <c r="N293" s="13"/>
      <c r="O293" s="13"/>
      <c r="P293" s="13"/>
      <c r="Q293" s="13"/>
    </row>
    <row r="294" spans="1:17" x14ac:dyDescent="0.3">
      <c r="A294" s="6" t="s">
        <v>157</v>
      </c>
      <c r="B294" s="1" t="s">
        <v>161</v>
      </c>
      <c r="C294" s="10" t="s">
        <v>3</v>
      </c>
      <c r="D294" s="61"/>
      <c r="E294" s="61"/>
      <c r="F294" s="61"/>
      <c r="G294" s="61"/>
      <c r="H294" s="61"/>
      <c r="I294" s="1"/>
      <c r="J294" s="46">
        <f t="shared" si="4"/>
        <v>0</v>
      </c>
      <c r="K294" s="50">
        <v>1879</v>
      </c>
      <c r="L294" s="13"/>
      <c r="M294" s="13"/>
      <c r="N294" s="13"/>
      <c r="O294" s="13"/>
      <c r="P294" s="13"/>
      <c r="Q294" s="13"/>
    </row>
    <row r="295" spans="1:17" x14ac:dyDescent="0.3">
      <c r="A295" s="6"/>
      <c r="B295" s="1"/>
      <c r="C295" s="9"/>
      <c r="D295" s="29"/>
      <c r="E295" s="29"/>
      <c r="F295" s="29"/>
      <c r="G295" s="29"/>
      <c r="H295" s="29"/>
      <c r="I295" s="1"/>
      <c r="J295" s="46"/>
      <c r="K295" s="50"/>
      <c r="L295" s="13"/>
      <c r="M295" s="13"/>
      <c r="N295" s="13"/>
      <c r="O295" s="13"/>
      <c r="P295" s="13"/>
      <c r="Q295" s="13"/>
    </row>
    <row r="296" spans="1:17" x14ac:dyDescent="0.3">
      <c r="A296" s="6" t="s">
        <v>158</v>
      </c>
      <c r="B296" s="1" t="s">
        <v>162</v>
      </c>
      <c r="C296" s="10" t="s">
        <v>3</v>
      </c>
      <c r="D296" s="61"/>
      <c r="E296" s="61"/>
      <c r="F296" s="61"/>
      <c r="G296" s="61"/>
      <c r="H296" s="61"/>
      <c r="I296" s="1"/>
      <c r="J296" s="46">
        <f t="shared" si="4"/>
        <v>0</v>
      </c>
      <c r="K296" s="50">
        <v>9828</v>
      </c>
      <c r="L296" s="13"/>
      <c r="M296" s="13"/>
      <c r="N296" s="13"/>
      <c r="O296" s="13"/>
      <c r="P296" s="13"/>
      <c r="Q296" s="13"/>
    </row>
    <row r="297" spans="1:17" x14ac:dyDescent="0.3">
      <c r="A297" s="6"/>
      <c r="B297" s="1"/>
      <c r="C297" s="9"/>
      <c r="D297" s="29"/>
      <c r="E297" s="29"/>
      <c r="F297" s="29"/>
      <c r="G297" s="29"/>
      <c r="H297" s="29"/>
      <c r="I297" s="1"/>
      <c r="J297" s="46"/>
      <c r="K297" s="50"/>
      <c r="L297" s="13"/>
      <c r="M297" s="13"/>
      <c r="N297" s="13"/>
      <c r="O297" s="13"/>
      <c r="P297" s="13"/>
      <c r="Q297" s="13"/>
    </row>
    <row r="298" spans="1:17" x14ac:dyDescent="0.3">
      <c r="A298" s="6" t="s">
        <v>159</v>
      </c>
      <c r="B298" s="3" t="s">
        <v>163</v>
      </c>
      <c r="C298" s="10" t="s">
        <v>3</v>
      </c>
      <c r="D298" s="61"/>
      <c r="E298" s="61"/>
      <c r="F298" s="61"/>
      <c r="G298" s="61"/>
      <c r="H298" s="61"/>
      <c r="I298" s="1"/>
      <c r="J298" s="46">
        <f t="shared" si="4"/>
        <v>0</v>
      </c>
      <c r="K298" s="50">
        <v>2018</v>
      </c>
      <c r="L298" s="13"/>
      <c r="M298" s="13"/>
      <c r="N298" s="13"/>
      <c r="O298" s="13"/>
      <c r="P298" s="13"/>
      <c r="Q298" s="13"/>
    </row>
    <row r="299" spans="1:17" x14ac:dyDescent="0.3">
      <c r="A299" s="7"/>
      <c r="B299" s="8"/>
      <c r="C299" s="11"/>
      <c r="D299" s="30"/>
      <c r="E299" s="30"/>
      <c r="F299" s="30"/>
      <c r="G299" s="30"/>
      <c r="H299" s="30"/>
      <c r="I299" s="8"/>
      <c r="J299" s="47"/>
      <c r="K299" s="50"/>
      <c r="L299" s="13"/>
      <c r="M299" s="13"/>
      <c r="N299" s="13"/>
      <c r="O299" s="13"/>
      <c r="P299" s="13"/>
      <c r="Q299" s="13"/>
    </row>
    <row r="300" spans="1:17" x14ac:dyDescent="0.3">
      <c r="A300" s="4"/>
      <c r="B300" s="5"/>
      <c r="C300" s="12"/>
      <c r="D300" s="26"/>
      <c r="E300" s="26"/>
      <c r="F300" s="26"/>
      <c r="G300" s="26"/>
      <c r="H300" s="26"/>
      <c r="I300" s="5"/>
      <c r="J300" s="45"/>
      <c r="K300" s="50"/>
      <c r="L300" s="13"/>
      <c r="M300" s="13"/>
      <c r="N300" s="13"/>
      <c r="O300" s="13"/>
      <c r="P300" s="13"/>
      <c r="Q300" s="13"/>
    </row>
    <row r="301" spans="1:17" x14ac:dyDescent="0.3">
      <c r="A301" s="6"/>
      <c r="B301" s="1"/>
      <c r="C301" s="9"/>
      <c r="D301" s="29"/>
      <c r="E301" s="29"/>
      <c r="F301" s="29"/>
      <c r="G301" s="29"/>
      <c r="H301" s="29"/>
      <c r="I301" s="1"/>
      <c r="J301" s="46"/>
      <c r="K301" s="50"/>
      <c r="L301" s="13"/>
      <c r="M301" s="13"/>
      <c r="N301" s="13"/>
      <c r="O301" s="13"/>
      <c r="P301" s="13"/>
      <c r="Q301" s="13"/>
    </row>
    <row r="302" spans="1:17" x14ac:dyDescent="0.3">
      <c r="A302" s="6"/>
      <c r="B302" s="1"/>
      <c r="C302" s="9"/>
      <c r="D302" s="29"/>
      <c r="E302" s="29"/>
      <c r="F302" s="29"/>
      <c r="G302" s="29"/>
      <c r="H302" s="29"/>
      <c r="I302" s="1"/>
      <c r="J302" s="46"/>
      <c r="K302" s="50"/>
      <c r="L302" s="13"/>
      <c r="M302" s="13"/>
      <c r="N302" s="13"/>
      <c r="O302" s="13"/>
      <c r="P302" s="13"/>
      <c r="Q302" s="13"/>
    </row>
    <row r="303" spans="1:17" x14ac:dyDescent="0.3">
      <c r="A303" s="6"/>
      <c r="B303" s="1"/>
      <c r="C303" s="9"/>
      <c r="D303" s="29"/>
      <c r="E303" s="29"/>
      <c r="F303" s="29"/>
      <c r="G303" s="29"/>
      <c r="H303" s="29"/>
      <c r="I303" s="1"/>
      <c r="J303" s="46"/>
      <c r="K303" s="50"/>
      <c r="L303" s="13"/>
      <c r="M303" s="13"/>
      <c r="N303" s="13"/>
      <c r="O303" s="13"/>
      <c r="P303" s="13"/>
      <c r="Q303" s="13"/>
    </row>
    <row r="304" spans="1:17" x14ac:dyDescent="0.3">
      <c r="A304" s="6"/>
      <c r="B304" s="1"/>
      <c r="C304" s="9"/>
      <c r="D304" s="29"/>
      <c r="E304" s="29"/>
      <c r="F304" s="29"/>
      <c r="G304" s="29"/>
      <c r="H304" s="29"/>
      <c r="I304" s="1"/>
      <c r="J304" s="46"/>
      <c r="K304" s="50"/>
      <c r="L304" s="13"/>
      <c r="M304" s="13"/>
      <c r="N304" s="13"/>
      <c r="O304" s="13"/>
      <c r="P304" s="13"/>
      <c r="Q304" s="13"/>
    </row>
    <row r="305" spans="1:17" x14ac:dyDescent="0.3">
      <c r="A305" s="6"/>
      <c r="B305" s="1"/>
      <c r="C305" s="9"/>
      <c r="D305" s="29"/>
      <c r="E305" s="29"/>
      <c r="F305" s="29"/>
      <c r="G305" s="29"/>
      <c r="H305" s="29"/>
      <c r="I305" s="1"/>
      <c r="J305" s="46"/>
      <c r="K305" s="50"/>
      <c r="L305" s="13"/>
      <c r="M305" s="13"/>
      <c r="N305" s="13"/>
      <c r="O305" s="13"/>
      <c r="P305" s="13"/>
      <c r="Q305" s="13"/>
    </row>
    <row r="306" spans="1:17" x14ac:dyDescent="0.3">
      <c r="A306" s="6"/>
      <c r="B306" s="1"/>
      <c r="C306" s="9"/>
      <c r="D306" s="29"/>
      <c r="E306" s="29"/>
      <c r="F306" s="29"/>
      <c r="G306" s="29"/>
      <c r="H306" s="29"/>
      <c r="I306" s="1"/>
      <c r="J306" s="46"/>
      <c r="K306" s="50"/>
      <c r="L306" s="13"/>
      <c r="M306" s="13"/>
      <c r="N306" s="13"/>
      <c r="O306" s="13"/>
      <c r="P306" s="13"/>
      <c r="Q306" s="13"/>
    </row>
    <row r="307" spans="1:17" x14ac:dyDescent="0.3">
      <c r="A307" s="6"/>
      <c r="B307" s="1" t="s">
        <v>164</v>
      </c>
      <c r="C307" s="9"/>
      <c r="D307" s="29"/>
      <c r="E307" s="29"/>
      <c r="F307" s="29"/>
      <c r="G307" s="29"/>
      <c r="H307" s="29"/>
      <c r="I307" s="1"/>
      <c r="J307" s="46"/>
      <c r="K307" s="50"/>
      <c r="L307" s="13"/>
      <c r="M307" s="13"/>
      <c r="N307" s="13"/>
      <c r="O307" s="13"/>
      <c r="P307" s="13"/>
      <c r="Q307" s="13"/>
    </row>
    <row r="308" spans="1:17" x14ac:dyDescent="0.3">
      <c r="A308" s="6"/>
      <c r="B308" s="1"/>
      <c r="C308" s="9"/>
      <c r="D308" s="29"/>
      <c r="E308" s="29"/>
      <c r="F308" s="29"/>
      <c r="G308" s="29"/>
      <c r="H308" s="29"/>
      <c r="I308" s="1"/>
      <c r="J308" s="46"/>
      <c r="K308" s="50"/>
      <c r="L308" s="13"/>
      <c r="M308" s="13"/>
      <c r="N308" s="13"/>
      <c r="O308" s="13"/>
      <c r="P308" s="13"/>
      <c r="Q308" s="13"/>
    </row>
    <row r="309" spans="1:17" x14ac:dyDescent="0.3">
      <c r="A309" s="6" t="s">
        <v>165</v>
      </c>
      <c r="B309" s="1" t="s">
        <v>166</v>
      </c>
      <c r="C309" s="9"/>
      <c r="D309" s="61"/>
      <c r="E309" s="61"/>
      <c r="F309" s="61"/>
      <c r="G309" s="61"/>
      <c r="H309" s="61"/>
      <c r="I309" s="1" t="s">
        <v>121</v>
      </c>
      <c r="J309" s="46">
        <f t="shared" si="4"/>
        <v>0</v>
      </c>
      <c r="K309" s="50">
        <v>60</v>
      </c>
      <c r="L309" s="13"/>
      <c r="M309" s="13"/>
      <c r="N309" s="13"/>
      <c r="O309" s="13"/>
      <c r="P309" s="13"/>
      <c r="Q309" s="13"/>
    </row>
    <row r="310" spans="1:17" x14ac:dyDescent="0.3">
      <c r="A310" s="6"/>
      <c r="B310" s="1"/>
      <c r="C310" s="9"/>
      <c r="D310" s="29"/>
      <c r="E310" s="29"/>
      <c r="F310" s="29"/>
      <c r="G310" s="29"/>
      <c r="H310" s="29"/>
      <c r="I310" s="1"/>
      <c r="J310" s="46"/>
      <c r="K310" s="50"/>
      <c r="L310" s="13"/>
      <c r="M310" s="13"/>
      <c r="N310" s="13"/>
      <c r="O310" s="13"/>
      <c r="P310" s="13"/>
      <c r="Q310" s="13"/>
    </row>
    <row r="311" spans="1:17" x14ac:dyDescent="0.3">
      <c r="A311" s="6"/>
      <c r="B311" s="1" t="s">
        <v>167</v>
      </c>
      <c r="C311" s="9"/>
      <c r="D311" s="29"/>
      <c r="E311" s="29"/>
      <c r="F311" s="29"/>
      <c r="G311" s="29"/>
      <c r="H311" s="29"/>
      <c r="I311" s="1"/>
      <c r="J311" s="46"/>
      <c r="K311" s="50"/>
      <c r="L311" s="13"/>
      <c r="M311" s="13"/>
      <c r="N311" s="13"/>
      <c r="O311" s="13"/>
      <c r="P311" s="13"/>
      <c r="Q311" s="13"/>
    </row>
    <row r="312" spans="1:17" x14ac:dyDescent="0.3">
      <c r="A312" s="6"/>
      <c r="B312" s="1"/>
      <c r="C312" s="9"/>
      <c r="D312" s="29"/>
      <c r="E312" s="29"/>
      <c r="F312" s="29"/>
      <c r="G312" s="29"/>
      <c r="H312" s="29"/>
      <c r="I312" s="1"/>
      <c r="J312" s="46"/>
      <c r="K312" s="50"/>
      <c r="L312" s="13"/>
      <c r="M312" s="13"/>
      <c r="N312" s="13"/>
      <c r="O312" s="13"/>
      <c r="P312" s="13"/>
      <c r="Q312" s="13"/>
    </row>
    <row r="313" spans="1:17" x14ac:dyDescent="0.3">
      <c r="A313" s="6" t="s">
        <v>168</v>
      </c>
      <c r="B313" s="60" t="s">
        <v>169</v>
      </c>
      <c r="C313" s="60"/>
      <c r="D313" s="61"/>
      <c r="E313" s="61"/>
      <c r="F313" s="61"/>
      <c r="G313" s="61"/>
      <c r="H313" s="61"/>
      <c r="I313" s="1" t="s">
        <v>170</v>
      </c>
      <c r="J313" s="46">
        <f t="shared" si="4"/>
        <v>0</v>
      </c>
      <c r="K313" s="50">
        <v>5</v>
      </c>
      <c r="L313" s="13"/>
      <c r="M313" s="13"/>
      <c r="N313" s="13"/>
      <c r="O313" s="13"/>
      <c r="P313" s="13"/>
      <c r="Q313" s="13"/>
    </row>
    <row r="314" spans="1:17" x14ac:dyDescent="0.3">
      <c r="A314" s="7"/>
      <c r="B314" s="8"/>
      <c r="C314" s="11"/>
      <c r="D314" s="30"/>
      <c r="E314" s="30"/>
      <c r="F314" s="30"/>
      <c r="G314" s="30"/>
      <c r="H314" s="30"/>
      <c r="I314" s="8"/>
      <c r="J314" s="47"/>
      <c r="K314" s="50"/>
      <c r="L314" s="13"/>
      <c r="M314" s="13"/>
      <c r="N314" s="13"/>
      <c r="O314" s="13"/>
      <c r="P314" s="13"/>
      <c r="Q314" s="13"/>
    </row>
    <row r="315" spans="1:17" x14ac:dyDescent="0.3">
      <c r="A315" s="4"/>
      <c r="B315" s="5"/>
      <c r="C315" s="12"/>
      <c r="D315" s="26"/>
      <c r="E315" s="26"/>
      <c r="F315" s="26"/>
      <c r="G315" s="26"/>
      <c r="H315" s="26"/>
      <c r="I315" s="5"/>
      <c r="J315" s="45"/>
      <c r="K315" s="50"/>
      <c r="L315" s="13"/>
      <c r="M315" s="13"/>
      <c r="N315" s="13"/>
      <c r="O315" s="13"/>
      <c r="P315" s="13"/>
      <c r="Q315" s="13"/>
    </row>
    <row r="316" spans="1:17" x14ac:dyDescent="0.3">
      <c r="A316" s="6"/>
      <c r="B316" s="1" t="s">
        <v>171</v>
      </c>
      <c r="C316" s="9"/>
      <c r="D316" s="29"/>
      <c r="E316" s="29"/>
      <c r="F316" s="29"/>
      <c r="G316" s="29"/>
      <c r="H316" s="29"/>
      <c r="I316" s="1"/>
      <c r="J316" s="46"/>
      <c r="K316" s="50"/>
      <c r="L316" s="13"/>
      <c r="M316" s="13"/>
      <c r="N316" s="13"/>
      <c r="O316" s="13"/>
      <c r="P316" s="13"/>
      <c r="Q316" s="13"/>
    </row>
    <row r="317" spans="1:17" x14ac:dyDescent="0.3">
      <c r="A317" s="6"/>
      <c r="B317" s="1"/>
      <c r="C317" s="9"/>
      <c r="D317" s="29"/>
      <c r="E317" s="29"/>
      <c r="F317" s="29"/>
      <c r="G317" s="29"/>
      <c r="H317" s="29"/>
      <c r="I317" s="1"/>
      <c r="J317" s="46"/>
      <c r="K317" s="50"/>
      <c r="L317" s="13"/>
      <c r="M317" s="13"/>
      <c r="N317" s="13"/>
      <c r="O317" s="13"/>
      <c r="P317" s="13"/>
      <c r="Q317" s="13"/>
    </row>
    <row r="318" spans="1:17" x14ac:dyDescent="0.3">
      <c r="A318" s="6" t="s">
        <v>172</v>
      </c>
      <c r="B318" s="1" t="s">
        <v>173</v>
      </c>
      <c r="C318" s="9"/>
      <c r="D318" s="61"/>
      <c r="E318" s="61"/>
      <c r="F318" s="61"/>
      <c r="G318" s="61"/>
      <c r="H318" s="61"/>
      <c r="I318" s="1" t="s">
        <v>176</v>
      </c>
      <c r="J318" s="46">
        <f t="shared" si="4"/>
        <v>0</v>
      </c>
      <c r="K318" s="50">
        <v>375</v>
      </c>
      <c r="L318" s="13"/>
      <c r="M318" s="13"/>
      <c r="N318" s="13"/>
      <c r="O318" s="13"/>
      <c r="P318" s="13"/>
      <c r="Q318" s="13"/>
    </row>
    <row r="319" spans="1:17" x14ac:dyDescent="0.3">
      <c r="A319" s="6"/>
      <c r="B319" s="1"/>
      <c r="C319" s="9"/>
      <c r="D319" s="29"/>
      <c r="E319" s="29"/>
      <c r="F319" s="29"/>
      <c r="G319" s="29"/>
      <c r="H319" s="29"/>
      <c r="I319" s="1"/>
      <c r="J319" s="46"/>
      <c r="K319" s="50"/>
      <c r="L319" s="13"/>
      <c r="M319" s="13"/>
      <c r="N319" s="13"/>
      <c r="O319" s="13"/>
      <c r="P319" s="13"/>
      <c r="Q319" s="13"/>
    </row>
    <row r="320" spans="1:17" x14ac:dyDescent="0.3">
      <c r="A320" s="6" t="s">
        <v>174</v>
      </c>
      <c r="B320" s="60" t="s">
        <v>175</v>
      </c>
      <c r="C320" s="60"/>
      <c r="D320" s="61"/>
      <c r="E320" s="61"/>
      <c r="F320" s="61"/>
      <c r="G320" s="61"/>
      <c r="H320" s="61"/>
      <c r="I320" s="1" t="s">
        <v>177</v>
      </c>
      <c r="J320" s="46">
        <f t="shared" si="4"/>
        <v>0</v>
      </c>
      <c r="K320" s="50">
        <v>1600</v>
      </c>
      <c r="L320" s="13"/>
      <c r="M320" s="13"/>
      <c r="N320" s="13"/>
      <c r="O320" s="13"/>
      <c r="P320" s="13"/>
      <c r="Q320" s="13"/>
    </row>
    <row r="321" spans="1:17" x14ac:dyDescent="0.3">
      <c r="A321" s="7"/>
      <c r="B321" s="8"/>
      <c r="C321" s="11"/>
      <c r="D321" s="30"/>
      <c r="E321" s="30"/>
      <c r="F321" s="30"/>
      <c r="G321" s="30"/>
      <c r="H321" s="30"/>
      <c r="I321" s="8"/>
      <c r="J321" s="47"/>
      <c r="K321" s="50"/>
      <c r="L321" s="13"/>
      <c r="M321" s="13"/>
      <c r="N321" s="13"/>
      <c r="O321" s="13"/>
      <c r="P321" s="13"/>
      <c r="Q321" s="13"/>
    </row>
    <row r="322" spans="1:17" x14ac:dyDescent="0.3">
      <c r="A322" s="4"/>
      <c r="B322" s="5"/>
      <c r="C322" s="12"/>
      <c r="D322" s="26"/>
      <c r="E322" s="26"/>
      <c r="F322" s="26"/>
      <c r="G322" s="26"/>
      <c r="H322" s="26"/>
      <c r="I322" s="5"/>
      <c r="J322" s="45"/>
      <c r="K322" s="50"/>
      <c r="L322" s="13"/>
      <c r="M322" s="13"/>
      <c r="N322" s="13"/>
      <c r="O322" s="13"/>
      <c r="P322" s="13"/>
      <c r="Q322" s="13"/>
    </row>
    <row r="323" spans="1:17" x14ac:dyDescent="0.3">
      <c r="A323" s="6" t="s">
        <v>178</v>
      </c>
      <c r="B323" s="1" t="s">
        <v>179</v>
      </c>
      <c r="C323" s="10" t="s">
        <v>3</v>
      </c>
      <c r="D323" s="61"/>
      <c r="E323" s="61"/>
      <c r="F323" s="61"/>
      <c r="G323" s="61"/>
      <c r="H323" s="61"/>
      <c r="I323" s="1" t="s">
        <v>186</v>
      </c>
      <c r="J323" s="46">
        <f t="shared" si="4"/>
        <v>0</v>
      </c>
      <c r="K323" s="50">
        <v>2</v>
      </c>
      <c r="L323" s="13"/>
      <c r="M323" s="13"/>
      <c r="N323" s="13"/>
      <c r="O323" s="13"/>
      <c r="P323" s="13"/>
      <c r="Q323" s="13"/>
    </row>
    <row r="324" spans="1:17" x14ac:dyDescent="0.3">
      <c r="A324" s="6"/>
      <c r="B324" s="1"/>
      <c r="C324" s="9"/>
      <c r="D324" s="29"/>
      <c r="E324" s="29"/>
      <c r="F324" s="29"/>
      <c r="G324" s="29"/>
      <c r="H324" s="29"/>
      <c r="I324" s="1"/>
      <c r="J324" s="46"/>
      <c r="K324" s="50"/>
      <c r="L324" s="13"/>
      <c r="M324" s="13"/>
      <c r="N324" s="13"/>
      <c r="O324" s="13"/>
      <c r="P324" s="13"/>
      <c r="Q324" s="13"/>
    </row>
    <row r="325" spans="1:17" x14ac:dyDescent="0.3">
      <c r="A325" s="6" t="s">
        <v>180</v>
      </c>
      <c r="B325" s="1" t="s">
        <v>183</v>
      </c>
      <c r="C325" s="10" t="s">
        <v>3</v>
      </c>
      <c r="D325" s="61"/>
      <c r="E325" s="61"/>
      <c r="F325" s="61"/>
      <c r="G325" s="61"/>
      <c r="H325" s="61"/>
      <c r="I325" s="1" t="s">
        <v>41</v>
      </c>
      <c r="J325" s="46">
        <f t="shared" si="4"/>
        <v>0</v>
      </c>
      <c r="K325" s="50">
        <v>10.55</v>
      </c>
      <c r="L325" s="13"/>
      <c r="M325" s="13"/>
      <c r="N325" s="13"/>
      <c r="O325" s="13"/>
      <c r="P325" s="13"/>
      <c r="Q325" s="13"/>
    </row>
    <row r="326" spans="1:17" x14ac:dyDescent="0.3">
      <c r="A326" s="6"/>
      <c r="B326" s="1"/>
      <c r="C326" s="9"/>
      <c r="D326" s="29"/>
      <c r="E326" s="29"/>
      <c r="F326" s="29"/>
      <c r="G326" s="29"/>
      <c r="H326" s="29"/>
      <c r="I326" s="1"/>
      <c r="J326" s="46"/>
      <c r="K326" s="50"/>
      <c r="L326" s="13"/>
      <c r="M326" s="13"/>
      <c r="N326" s="13"/>
      <c r="O326" s="13"/>
      <c r="P326" s="13"/>
      <c r="Q326" s="13"/>
    </row>
    <row r="327" spans="1:17" x14ac:dyDescent="0.3">
      <c r="A327" s="6" t="s">
        <v>181</v>
      </c>
      <c r="B327" s="1" t="s">
        <v>184</v>
      </c>
      <c r="C327" s="10" t="s">
        <v>3</v>
      </c>
      <c r="D327" s="61"/>
      <c r="E327" s="61"/>
      <c r="F327" s="61"/>
      <c r="G327" s="61"/>
      <c r="H327" s="61"/>
      <c r="I327" s="1" t="s">
        <v>187</v>
      </c>
      <c r="J327" s="46">
        <f t="shared" ref="J327:J388" si="5">COUNTIF(D327,K327)</f>
        <v>0</v>
      </c>
      <c r="K327" s="50">
        <v>72.5</v>
      </c>
      <c r="L327" s="13"/>
      <c r="M327" s="13"/>
      <c r="N327" s="13"/>
      <c r="O327" s="13"/>
      <c r="P327" s="13"/>
      <c r="Q327" s="13"/>
    </row>
    <row r="328" spans="1:17" x14ac:dyDescent="0.3">
      <c r="A328" s="6"/>
      <c r="B328" s="1"/>
      <c r="C328" s="9"/>
      <c r="D328" s="29"/>
      <c r="E328" s="29"/>
      <c r="F328" s="29"/>
      <c r="G328" s="29"/>
      <c r="H328" s="29"/>
      <c r="I328" s="1"/>
      <c r="J328" s="46"/>
      <c r="K328" s="50"/>
      <c r="L328" s="13"/>
      <c r="M328" s="13"/>
      <c r="N328" s="13"/>
      <c r="O328" s="13"/>
      <c r="P328" s="13"/>
      <c r="Q328" s="13"/>
    </row>
    <row r="329" spans="1:17" ht="16.8" x14ac:dyDescent="0.3">
      <c r="A329" s="6" t="s">
        <v>182</v>
      </c>
      <c r="B329" s="1" t="s">
        <v>185</v>
      </c>
      <c r="C329" s="10" t="s">
        <v>3</v>
      </c>
      <c r="D329" s="61"/>
      <c r="E329" s="61"/>
      <c r="F329" s="61"/>
      <c r="G329" s="61"/>
      <c r="H329" s="61"/>
      <c r="I329" s="1" t="s">
        <v>50</v>
      </c>
      <c r="J329" s="46">
        <f t="shared" si="5"/>
        <v>0</v>
      </c>
      <c r="K329" s="50">
        <v>1000000</v>
      </c>
      <c r="L329" s="13"/>
      <c r="M329" s="13"/>
      <c r="N329" s="13"/>
      <c r="O329" s="13"/>
      <c r="P329" s="13"/>
      <c r="Q329" s="13"/>
    </row>
    <row r="330" spans="1:17" x14ac:dyDescent="0.3">
      <c r="A330" s="7"/>
      <c r="B330" s="8"/>
      <c r="C330" s="11"/>
      <c r="D330" s="30"/>
      <c r="E330" s="30"/>
      <c r="F330" s="30"/>
      <c r="G330" s="30"/>
      <c r="H330" s="30"/>
      <c r="I330" s="8"/>
      <c r="J330" s="47"/>
      <c r="K330" s="50"/>
      <c r="L330" s="13"/>
      <c r="M330" s="13"/>
      <c r="N330" s="13"/>
      <c r="O330" s="13"/>
      <c r="P330" s="13"/>
      <c r="Q330" s="13"/>
    </row>
    <row r="331" spans="1:17" x14ac:dyDescent="0.3">
      <c r="A331" s="4"/>
      <c r="B331" s="5"/>
      <c r="C331" s="12"/>
      <c r="D331" s="26"/>
      <c r="E331" s="26"/>
      <c r="F331" s="26"/>
      <c r="G331" s="26"/>
      <c r="H331" s="26"/>
      <c r="I331" s="5"/>
      <c r="J331" s="45"/>
      <c r="K331" s="50"/>
      <c r="L331" s="13"/>
      <c r="M331" s="13"/>
      <c r="N331" s="13"/>
      <c r="O331" s="13"/>
      <c r="P331" s="13"/>
      <c r="Q331" s="13"/>
    </row>
    <row r="332" spans="1:17" x14ac:dyDescent="0.3">
      <c r="A332" s="6"/>
      <c r="B332" s="1"/>
      <c r="C332" s="9"/>
      <c r="D332" s="29"/>
      <c r="E332" s="29"/>
      <c r="F332" s="29"/>
      <c r="G332" s="29"/>
      <c r="H332" s="29"/>
      <c r="I332" s="1"/>
      <c r="J332" s="46"/>
      <c r="K332" s="50"/>
      <c r="L332" s="13"/>
      <c r="M332" s="13"/>
      <c r="N332" s="13"/>
      <c r="O332" s="13"/>
      <c r="P332" s="13"/>
      <c r="Q332" s="13"/>
    </row>
    <row r="333" spans="1:17" x14ac:dyDescent="0.3">
      <c r="A333" s="6"/>
      <c r="B333" s="1"/>
      <c r="C333" s="9"/>
      <c r="D333" s="29"/>
      <c r="E333" s="29"/>
      <c r="F333" s="29"/>
      <c r="G333" s="29"/>
      <c r="H333" s="29"/>
      <c r="I333" s="1"/>
      <c r="J333" s="46"/>
      <c r="K333" s="50"/>
      <c r="L333" s="13"/>
      <c r="M333" s="13"/>
      <c r="N333" s="13"/>
      <c r="O333" s="13"/>
      <c r="P333" s="13"/>
      <c r="Q333" s="13"/>
    </row>
    <row r="334" spans="1:17" x14ac:dyDescent="0.3">
      <c r="A334" s="6"/>
      <c r="B334" s="1"/>
      <c r="C334" s="9"/>
      <c r="D334" s="29"/>
      <c r="E334" s="29"/>
      <c r="F334" s="29"/>
      <c r="G334" s="29"/>
      <c r="H334" s="29"/>
      <c r="I334" s="1"/>
      <c r="J334" s="46"/>
      <c r="K334" s="50"/>
      <c r="L334" s="13"/>
      <c r="M334" s="13"/>
      <c r="N334" s="13"/>
      <c r="O334" s="13"/>
      <c r="P334" s="13"/>
      <c r="Q334" s="13"/>
    </row>
    <row r="335" spans="1:17" x14ac:dyDescent="0.3">
      <c r="A335" s="6"/>
      <c r="B335" s="1"/>
      <c r="C335" s="9"/>
      <c r="D335" s="29"/>
      <c r="E335" s="29"/>
      <c r="F335" s="29"/>
      <c r="G335" s="29"/>
      <c r="H335" s="29"/>
      <c r="I335" s="1"/>
      <c r="J335" s="46"/>
      <c r="K335" s="50"/>
      <c r="L335" s="13"/>
      <c r="M335" s="13"/>
      <c r="N335" s="13"/>
      <c r="O335" s="13"/>
      <c r="P335" s="13"/>
      <c r="Q335" s="13"/>
    </row>
    <row r="336" spans="1:17" x14ac:dyDescent="0.3">
      <c r="A336" s="6"/>
      <c r="B336" s="1"/>
      <c r="C336" s="9"/>
      <c r="D336" s="29"/>
      <c r="E336" s="29"/>
      <c r="F336" s="29"/>
      <c r="G336" s="29"/>
      <c r="H336" s="29"/>
      <c r="I336" s="1"/>
      <c r="J336" s="46"/>
      <c r="K336" s="50"/>
      <c r="L336" s="13"/>
      <c r="M336" s="13"/>
      <c r="N336" s="13"/>
      <c r="O336" s="13"/>
      <c r="P336" s="13"/>
      <c r="Q336" s="13"/>
    </row>
    <row r="337" spans="1:17" x14ac:dyDescent="0.3">
      <c r="A337" s="6"/>
      <c r="B337" s="1"/>
      <c r="C337" s="9"/>
      <c r="D337" s="29"/>
      <c r="E337" s="29"/>
      <c r="F337" s="29"/>
      <c r="G337" s="29"/>
      <c r="H337" s="29"/>
      <c r="I337" s="1"/>
      <c r="J337" s="46"/>
      <c r="K337" s="50"/>
      <c r="L337" s="13"/>
      <c r="M337" s="13"/>
      <c r="N337" s="13"/>
      <c r="O337" s="13"/>
      <c r="P337" s="13"/>
      <c r="Q337" s="13"/>
    </row>
    <row r="338" spans="1:17" x14ac:dyDescent="0.3">
      <c r="A338" s="6"/>
      <c r="B338" s="1"/>
      <c r="C338" s="9"/>
      <c r="D338" s="29"/>
      <c r="E338" s="29"/>
      <c r="F338" s="29"/>
      <c r="G338" s="29"/>
      <c r="H338" s="29"/>
      <c r="I338" s="1"/>
      <c r="J338" s="46"/>
      <c r="K338" s="50"/>
      <c r="L338" s="13"/>
      <c r="M338" s="13"/>
      <c r="N338" s="13"/>
      <c r="O338" s="13"/>
      <c r="P338" s="13"/>
      <c r="Q338" s="13"/>
    </row>
    <row r="339" spans="1:17" x14ac:dyDescent="0.3">
      <c r="A339" s="6"/>
      <c r="B339" s="1"/>
      <c r="C339" s="9"/>
      <c r="D339" s="29"/>
      <c r="E339" s="29"/>
      <c r="F339" s="29"/>
      <c r="G339" s="29"/>
      <c r="H339" s="29"/>
      <c r="I339" s="1"/>
      <c r="J339" s="46"/>
      <c r="K339" s="50"/>
      <c r="L339" s="13"/>
      <c r="M339" s="13"/>
      <c r="N339" s="13"/>
      <c r="O339" s="13"/>
      <c r="P339" s="13"/>
      <c r="Q339" s="13"/>
    </row>
    <row r="340" spans="1:17" x14ac:dyDescent="0.3">
      <c r="A340" s="6"/>
      <c r="B340" s="1"/>
      <c r="C340" s="9"/>
      <c r="D340" s="29"/>
      <c r="E340" s="29"/>
      <c r="F340" s="29"/>
      <c r="G340" s="29"/>
      <c r="H340" s="29"/>
      <c r="I340" s="1"/>
      <c r="J340" s="46"/>
      <c r="K340" s="50"/>
      <c r="L340" s="13"/>
      <c r="M340" s="13"/>
      <c r="N340" s="13"/>
      <c r="O340" s="13"/>
      <c r="P340" s="13"/>
      <c r="Q340" s="13"/>
    </row>
    <row r="341" spans="1:17" x14ac:dyDescent="0.3">
      <c r="A341" s="6"/>
      <c r="B341" s="1"/>
      <c r="C341" s="9"/>
      <c r="D341" s="29"/>
      <c r="E341" s="29"/>
      <c r="F341" s="29"/>
      <c r="G341" s="29"/>
      <c r="H341" s="29"/>
      <c r="I341" s="1"/>
      <c r="J341" s="46"/>
      <c r="K341" s="50"/>
      <c r="L341" s="13"/>
      <c r="M341" s="13"/>
      <c r="N341" s="13"/>
      <c r="O341" s="13"/>
      <c r="P341" s="13"/>
      <c r="Q341" s="13"/>
    </row>
    <row r="342" spans="1:17" x14ac:dyDescent="0.3">
      <c r="A342" s="6"/>
      <c r="B342" s="1"/>
      <c r="C342" s="9"/>
      <c r="D342" s="29"/>
      <c r="E342" s="29"/>
      <c r="F342" s="29"/>
      <c r="G342" s="29"/>
      <c r="H342" s="29"/>
      <c r="I342" s="1"/>
      <c r="J342" s="46"/>
      <c r="K342" s="50"/>
      <c r="L342" s="13"/>
      <c r="M342" s="13"/>
      <c r="N342" s="13"/>
      <c r="O342" s="13"/>
      <c r="P342" s="13"/>
      <c r="Q342" s="13"/>
    </row>
    <row r="343" spans="1:17" x14ac:dyDescent="0.3">
      <c r="A343" s="6"/>
      <c r="B343" s="1"/>
      <c r="C343" s="9"/>
      <c r="D343" s="29"/>
      <c r="E343" s="29"/>
      <c r="F343" s="29"/>
      <c r="G343" s="29"/>
      <c r="H343" s="29"/>
      <c r="I343" s="1"/>
      <c r="J343" s="46"/>
      <c r="K343" s="50"/>
      <c r="L343" s="13"/>
      <c r="M343" s="13"/>
      <c r="N343" s="13"/>
      <c r="O343" s="13"/>
      <c r="P343" s="13"/>
      <c r="Q343" s="13"/>
    </row>
    <row r="344" spans="1:17" x14ac:dyDescent="0.3">
      <c r="A344" s="6"/>
      <c r="B344" s="1"/>
      <c r="C344" s="9"/>
      <c r="D344" s="29"/>
      <c r="E344" s="29"/>
      <c r="F344" s="29"/>
      <c r="G344" s="29"/>
      <c r="H344" s="29"/>
      <c r="I344" s="1"/>
      <c r="J344" s="46"/>
      <c r="K344" s="50"/>
      <c r="L344" s="13"/>
      <c r="M344" s="13"/>
      <c r="N344" s="13"/>
      <c r="O344" s="13"/>
      <c r="P344" s="13"/>
      <c r="Q344" s="13"/>
    </row>
    <row r="345" spans="1:17" x14ac:dyDescent="0.3">
      <c r="A345" s="6" t="s">
        <v>189</v>
      </c>
      <c r="B345" s="1" t="s">
        <v>188</v>
      </c>
      <c r="C345" s="9"/>
      <c r="D345" s="29"/>
      <c r="E345" s="29"/>
      <c r="F345" s="29"/>
      <c r="G345" s="29"/>
      <c r="H345" s="29"/>
      <c r="I345" s="1"/>
      <c r="J345" s="46">
        <f>COUNTIF(D353,K345)</f>
        <v>0</v>
      </c>
      <c r="K345" s="50" t="s">
        <v>478</v>
      </c>
      <c r="L345" s="13"/>
      <c r="M345" s="13"/>
      <c r="N345" s="13"/>
      <c r="O345" s="13"/>
      <c r="P345" s="13"/>
      <c r="Q345" s="13"/>
    </row>
    <row r="346" spans="1:17" x14ac:dyDescent="0.3">
      <c r="A346" s="6"/>
      <c r="B346" s="1"/>
      <c r="C346" s="9"/>
      <c r="D346" s="29"/>
      <c r="E346" s="29"/>
      <c r="F346" s="29"/>
      <c r="G346" s="29"/>
      <c r="H346" s="29"/>
      <c r="I346" s="1"/>
      <c r="J346" s="46"/>
      <c r="K346" s="50"/>
      <c r="L346" s="13"/>
      <c r="M346" s="13"/>
      <c r="N346" s="13"/>
      <c r="O346" s="13"/>
      <c r="P346" s="13"/>
      <c r="Q346" s="13"/>
    </row>
    <row r="347" spans="1:17" x14ac:dyDescent="0.3">
      <c r="A347" s="6"/>
      <c r="B347" s="1" t="s">
        <v>190</v>
      </c>
      <c r="C347" s="9"/>
      <c r="D347" s="49"/>
      <c r="E347" s="29"/>
      <c r="F347" s="29"/>
      <c r="G347" s="29"/>
      <c r="H347" s="29"/>
      <c r="I347" s="1"/>
      <c r="J347" s="46"/>
      <c r="K347" s="50"/>
      <c r="L347" s="13"/>
      <c r="M347" s="13"/>
      <c r="N347" s="13"/>
      <c r="O347" s="13"/>
      <c r="P347" s="13"/>
      <c r="Q347" s="13"/>
    </row>
    <row r="348" spans="1:17" x14ac:dyDescent="0.3">
      <c r="A348" s="6"/>
      <c r="B348" s="1"/>
      <c r="C348" s="9"/>
      <c r="D348" s="29"/>
      <c r="E348" s="29"/>
      <c r="F348" s="29"/>
      <c r="G348" s="29"/>
      <c r="H348" s="29"/>
      <c r="I348" s="1"/>
      <c r="J348" s="46"/>
      <c r="K348" s="50"/>
      <c r="L348" s="13"/>
      <c r="M348" s="13"/>
      <c r="N348" s="13"/>
      <c r="O348" s="13"/>
      <c r="P348" s="13"/>
      <c r="Q348" s="13"/>
    </row>
    <row r="349" spans="1:17" x14ac:dyDescent="0.3">
      <c r="A349" s="6"/>
      <c r="B349" s="1" t="s">
        <v>191</v>
      </c>
      <c r="C349" s="9"/>
      <c r="D349" s="49"/>
      <c r="E349" s="29"/>
      <c r="F349" s="29"/>
      <c r="G349" s="29"/>
      <c r="H349" s="29"/>
      <c r="I349" s="1"/>
      <c r="J349" s="46"/>
      <c r="K349" s="50"/>
      <c r="L349" s="13"/>
      <c r="M349" s="13"/>
      <c r="N349" s="13"/>
      <c r="O349" s="13"/>
      <c r="P349" s="13"/>
      <c r="Q349" s="13"/>
    </row>
    <row r="350" spans="1:17" x14ac:dyDescent="0.3">
      <c r="A350" s="6"/>
      <c r="B350" s="1"/>
      <c r="C350" s="9"/>
      <c r="D350" s="29"/>
      <c r="E350" s="29"/>
      <c r="F350" s="29"/>
      <c r="G350" s="29"/>
      <c r="H350" s="29"/>
      <c r="I350" s="1"/>
      <c r="J350" s="46"/>
      <c r="K350" s="50"/>
      <c r="L350" s="13"/>
      <c r="M350" s="13"/>
      <c r="N350" s="13"/>
      <c r="O350" s="13"/>
      <c r="P350" s="13"/>
      <c r="Q350" s="13"/>
    </row>
    <row r="351" spans="1:17" x14ac:dyDescent="0.3">
      <c r="A351" s="6"/>
      <c r="B351" s="1" t="s">
        <v>192</v>
      </c>
      <c r="C351" s="9"/>
      <c r="D351" s="49"/>
      <c r="E351" s="29"/>
      <c r="F351" s="29"/>
      <c r="G351" s="29"/>
      <c r="H351" s="29"/>
      <c r="I351" s="1"/>
      <c r="J351" s="46"/>
      <c r="K351" s="50"/>
      <c r="L351" s="13"/>
      <c r="M351" s="13"/>
      <c r="N351" s="13"/>
      <c r="O351" s="13"/>
      <c r="P351" s="13"/>
      <c r="Q351" s="13"/>
    </row>
    <row r="352" spans="1:17" x14ac:dyDescent="0.3">
      <c r="A352" s="6"/>
      <c r="B352" s="1"/>
      <c r="C352" s="9"/>
      <c r="D352" s="29"/>
      <c r="E352" s="29"/>
      <c r="F352" s="29"/>
      <c r="G352" s="29"/>
      <c r="H352" s="29"/>
      <c r="I352" s="1"/>
      <c r="J352" s="46"/>
      <c r="K352" s="50"/>
      <c r="L352" s="13"/>
      <c r="M352" s="13"/>
      <c r="N352" s="13"/>
      <c r="O352" s="13"/>
      <c r="P352" s="13"/>
      <c r="Q352" s="13"/>
    </row>
    <row r="353" spans="1:17" x14ac:dyDescent="0.3">
      <c r="A353" s="6"/>
      <c r="B353" s="1" t="s">
        <v>193</v>
      </c>
      <c r="C353" s="9"/>
      <c r="D353" s="49"/>
      <c r="E353" s="29"/>
      <c r="F353" s="29"/>
      <c r="G353" s="29"/>
      <c r="H353" s="29"/>
      <c r="I353" s="1"/>
      <c r="J353" s="46"/>
      <c r="K353" s="50"/>
      <c r="L353" s="13"/>
      <c r="M353" s="13"/>
      <c r="N353" s="13"/>
      <c r="O353" s="13"/>
      <c r="P353" s="13"/>
      <c r="Q353" s="13"/>
    </row>
    <row r="354" spans="1:17" x14ac:dyDescent="0.3">
      <c r="A354" s="6"/>
      <c r="B354" s="1"/>
      <c r="C354" s="9"/>
      <c r="D354" s="29"/>
      <c r="E354" s="29"/>
      <c r="F354" s="29"/>
      <c r="G354" s="29"/>
      <c r="H354" s="29"/>
      <c r="I354" s="1"/>
      <c r="J354" s="46"/>
      <c r="K354" s="50"/>
      <c r="L354" s="13"/>
      <c r="M354" s="13"/>
      <c r="N354" s="13"/>
      <c r="O354" s="13"/>
      <c r="P354" s="13"/>
      <c r="Q354" s="13"/>
    </row>
    <row r="355" spans="1:17" x14ac:dyDescent="0.3">
      <c r="A355" s="6"/>
      <c r="B355" s="1" t="s">
        <v>194</v>
      </c>
      <c r="C355" s="9"/>
      <c r="D355" s="49"/>
      <c r="E355" s="29"/>
      <c r="F355" s="29"/>
      <c r="G355" s="29"/>
      <c r="H355" s="29"/>
      <c r="I355" s="1"/>
      <c r="J355" s="46"/>
      <c r="K355" s="50"/>
      <c r="L355" s="13"/>
      <c r="M355" s="13"/>
      <c r="N355" s="13"/>
      <c r="O355" s="13"/>
      <c r="P355" s="13"/>
      <c r="Q355" s="13"/>
    </row>
    <row r="356" spans="1:17" x14ac:dyDescent="0.3">
      <c r="A356" s="7"/>
      <c r="B356" s="8"/>
      <c r="C356" s="11"/>
      <c r="D356" s="30"/>
      <c r="E356" s="30"/>
      <c r="F356" s="30"/>
      <c r="G356" s="30"/>
      <c r="H356" s="30"/>
      <c r="I356" s="8"/>
      <c r="J356" s="47"/>
      <c r="K356" s="50"/>
      <c r="L356" s="13"/>
      <c r="M356" s="13"/>
      <c r="N356" s="13"/>
      <c r="O356" s="13"/>
      <c r="P356" s="13"/>
      <c r="Q356" s="13"/>
    </row>
    <row r="357" spans="1:17" x14ac:dyDescent="0.3">
      <c r="A357" s="4"/>
      <c r="B357" s="5"/>
      <c r="C357" s="12"/>
      <c r="D357" s="26"/>
      <c r="E357" s="26"/>
      <c r="F357" s="26"/>
      <c r="G357" s="26"/>
      <c r="H357" s="26"/>
      <c r="I357" s="5"/>
      <c r="J357" s="45"/>
      <c r="K357" s="50"/>
      <c r="L357" s="13"/>
      <c r="M357" s="13"/>
      <c r="N357" s="13"/>
      <c r="O357" s="13"/>
      <c r="P357" s="13"/>
      <c r="Q357" s="13"/>
    </row>
    <row r="358" spans="1:17" x14ac:dyDescent="0.3">
      <c r="A358" s="6"/>
      <c r="B358" s="1"/>
      <c r="C358" s="9"/>
      <c r="D358" s="29"/>
      <c r="E358" s="29"/>
      <c r="F358" s="29"/>
      <c r="G358" s="29"/>
      <c r="H358" s="29"/>
      <c r="I358" s="1"/>
      <c r="J358" s="46"/>
      <c r="K358" s="50"/>
      <c r="L358" s="13"/>
      <c r="M358" s="13"/>
      <c r="N358" s="13"/>
      <c r="O358" s="13"/>
      <c r="P358" s="13"/>
      <c r="Q358" s="13"/>
    </row>
    <row r="359" spans="1:17" x14ac:dyDescent="0.3">
      <c r="A359" s="6"/>
      <c r="B359" s="1"/>
      <c r="C359" s="9"/>
      <c r="D359" s="29"/>
      <c r="E359" s="29"/>
      <c r="F359" s="29"/>
      <c r="G359" s="29"/>
      <c r="H359" s="29"/>
      <c r="I359" s="1"/>
      <c r="J359" s="46"/>
      <c r="K359" s="50"/>
      <c r="L359" s="13"/>
      <c r="M359" s="13"/>
      <c r="N359" s="13"/>
      <c r="O359" s="13"/>
      <c r="P359" s="13"/>
      <c r="Q359" s="13"/>
    </row>
    <row r="360" spans="1:17" x14ac:dyDescent="0.3">
      <c r="A360" s="6"/>
      <c r="B360" s="1"/>
      <c r="C360" s="9"/>
      <c r="D360" s="29"/>
      <c r="E360" s="29"/>
      <c r="F360" s="29"/>
      <c r="G360" s="29"/>
      <c r="H360" s="29"/>
      <c r="I360" s="1"/>
      <c r="J360" s="46"/>
      <c r="K360" s="50"/>
      <c r="L360" s="13"/>
      <c r="M360" s="13"/>
      <c r="N360" s="13"/>
      <c r="O360" s="13"/>
      <c r="P360" s="13"/>
      <c r="Q360" s="13"/>
    </row>
    <row r="361" spans="1:17" x14ac:dyDescent="0.3">
      <c r="A361" s="6"/>
      <c r="B361" s="1"/>
      <c r="C361" s="9"/>
      <c r="D361" s="29"/>
      <c r="E361" s="29"/>
      <c r="F361" s="29"/>
      <c r="G361" s="29"/>
      <c r="H361" s="29"/>
      <c r="I361" s="1"/>
      <c r="J361" s="46"/>
      <c r="K361" s="50"/>
      <c r="L361" s="13"/>
      <c r="M361" s="13"/>
      <c r="N361" s="13"/>
      <c r="O361" s="13"/>
      <c r="P361" s="13"/>
      <c r="Q361" s="13"/>
    </row>
    <row r="362" spans="1:17" x14ac:dyDescent="0.3">
      <c r="A362" s="6"/>
      <c r="B362" s="1"/>
      <c r="C362" s="9"/>
      <c r="D362" s="29"/>
      <c r="E362" s="29"/>
      <c r="F362" s="29"/>
      <c r="G362" s="29"/>
      <c r="H362" s="29"/>
      <c r="I362" s="1"/>
      <c r="J362" s="46"/>
      <c r="K362" s="50"/>
      <c r="L362" s="13"/>
      <c r="M362" s="13"/>
      <c r="N362" s="13"/>
      <c r="O362" s="13"/>
      <c r="P362" s="13"/>
      <c r="Q362" s="13"/>
    </row>
    <row r="363" spans="1:17" x14ac:dyDescent="0.3">
      <c r="A363" s="6"/>
      <c r="B363" s="1"/>
      <c r="C363" s="9"/>
      <c r="D363" s="29"/>
      <c r="E363" s="29"/>
      <c r="F363" s="29"/>
      <c r="G363" s="29"/>
      <c r="H363" s="29"/>
      <c r="I363" s="1"/>
      <c r="J363" s="46"/>
      <c r="K363" s="50"/>
      <c r="L363" s="13"/>
      <c r="M363" s="13"/>
      <c r="N363" s="13"/>
      <c r="O363" s="13"/>
      <c r="P363" s="13"/>
      <c r="Q363" s="13"/>
    </row>
    <row r="364" spans="1:17" x14ac:dyDescent="0.3">
      <c r="A364" s="6"/>
      <c r="B364" s="1"/>
      <c r="C364" s="9"/>
      <c r="D364" s="29"/>
      <c r="E364" s="29"/>
      <c r="F364" s="29"/>
      <c r="G364" s="29"/>
      <c r="H364" s="29"/>
      <c r="I364" s="1"/>
      <c r="J364" s="46"/>
      <c r="K364" s="50"/>
      <c r="L364" s="13"/>
      <c r="M364" s="13"/>
      <c r="N364" s="13"/>
      <c r="O364" s="13"/>
      <c r="P364" s="13"/>
      <c r="Q364" s="13"/>
    </row>
    <row r="365" spans="1:17" x14ac:dyDescent="0.3">
      <c r="A365" s="6"/>
      <c r="B365" s="1"/>
      <c r="C365" s="9"/>
      <c r="D365" s="29"/>
      <c r="E365" s="29"/>
      <c r="F365" s="29"/>
      <c r="G365" s="29"/>
      <c r="H365" s="29"/>
      <c r="I365" s="1"/>
      <c r="J365" s="46"/>
      <c r="K365" s="50"/>
      <c r="L365" s="13"/>
      <c r="M365" s="13"/>
      <c r="N365" s="13"/>
      <c r="O365" s="13"/>
      <c r="P365" s="13"/>
      <c r="Q365" s="13"/>
    </row>
    <row r="366" spans="1:17" x14ac:dyDescent="0.3">
      <c r="A366" s="6" t="s">
        <v>202</v>
      </c>
      <c r="B366" s="1" t="s">
        <v>195</v>
      </c>
      <c r="C366" s="9"/>
      <c r="D366" s="29"/>
      <c r="E366" s="29"/>
      <c r="F366" s="29"/>
      <c r="G366" s="29"/>
      <c r="H366" s="29"/>
      <c r="I366" s="1"/>
      <c r="J366" s="46">
        <f>COUNTIF(D372,K366)</f>
        <v>0</v>
      </c>
      <c r="K366" s="50" t="s">
        <v>478</v>
      </c>
      <c r="L366" s="13"/>
      <c r="M366" s="13"/>
      <c r="N366" s="13"/>
      <c r="O366" s="13"/>
      <c r="P366" s="13"/>
      <c r="Q366" s="13"/>
    </row>
    <row r="367" spans="1:17" x14ac:dyDescent="0.3">
      <c r="A367" s="6"/>
      <c r="B367" s="1"/>
      <c r="C367" s="9"/>
      <c r="D367" s="29"/>
      <c r="E367" s="29"/>
      <c r="F367" s="29"/>
      <c r="G367" s="29"/>
      <c r="H367" s="29"/>
      <c r="I367" s="1"/>
      <c r="J367" s="46"/>
      <c r="K367" s="50"/>
      <c r="L367" s="13"/>
      <c r="M367" s="13"/>
      <c r="N367" s="13"/>
      <c r="O367" s="13"/>
      <c r="P367" s="13"/>
      <c r="Q367" s="13"/>
    </row>
    <row r="368" spans="1:17" x14ac:dyDescent="0.3">
      <c r="A368" s="6"/>
      <c r="B368" s="1" t="s">
        <v>196</v>
      </c>
      <c r="C368" s="9"/>
      <c r="D368" s="49"/>
      <c r="E368" s="29"/>
      <c r="F368" s="29"/>
      <c r="G368" s="29"/>
      <c r="H368" s="29"/>
      <c r="I368" s="1"/>
      <c r="J368" s="46"/>
      <c r="K368" s="50"/>
      <c r="L368" s="13"/>
      <c r="M368" s="13"/>
      <c r="N368" s="13"/>
      <c r="O368" s="13"/>
      <c r="P368" s="13"/>
      <c r="Q368" s="13"/>
    </row>
    <row r="369" spans="1:17" x14ac:dyDescent="0.3">
      <c r="A369" s="6"/>
      <c r="B369" s="1"/>
      <c r="C369" s="9"/>
      <c r="D369" s="29"/>
      <c r="E369" s="29"/>
      <c r="F369" s="29"/>
      <c r="G369" s="29"/>
      <c r="H369" s="29"/>
      <c r="I369" s="1"/>
      <c r="J369" s="46"/>
      <c r="K369" s="50"/>
      <c r="L369" s="13"/>
      <c r="M369" s="13"/>
      <c r="N369" s="13"/>
      <c r="O369" s="13"/>
      <c r="P369" s="13"/>
      <c r="Q369" s="13"/>
    </row>
    <row r="370" spans="1:17" x14ac:dyDescent="0.3">
      <c r="A370" s="6"/>
      <c r="B370" s="1" t="s">
        <v>197</v>
      </c>
      <c r="C370" s="9"/>
      <c r="D370" s="49"/>
      <c r="E370" s="29"/>
      <c r="F370" s="29"/>
      <c r="G370" s="29"/>
      <c r="H370" s="29"/>
      <c r="I370" s="1"/>
      <c r="J370" s="46"/>
      <c r="K370" s="50"/>
      <c r="L370" s="13"/>
      <c r="M370" s="13"/>
      <c r="N370" s="13"/>
      <c r="O370" s="13"/>
      <c r="P370" s="13"/>
      <c r="Q370" s="13"/>
    </row>
    <row r="371" spans="1:17" x14ac:dyDescent="0.3">
      <c r="A371" s="6"/>
      <c r="B371" s="1"/>
      <c r="C371" s="9"/>
      <c r="D371" s="29"/>
      <c r="E371" s="29"/>
      <c r="F371" s="29"/>
      <c r="G371" s="29"/>
      <c r="H371" s="29"/>
      <c r="I371" s="1"/>
      <c r="J371" s="46"/>
      <c r="K371" s="50"/>
      <c r="L371" s="13"/>
      <c r="M371" s="13"/>
      <c r="N371" s="13"/>
      <c r="O371" s="13"/>
      <c r="P371" s="13"/>
      <c r="Q371" s="13"/>
    </row>
    <row r="372" spans="1:17" x14ac:dyDescent="0.3">
      <c r="A372" s="6"/>
      <c r="B372" s="1" t="s">
        <v>198</v>
      </c>
      <c r="C372" s="9"/>
      <c r="D372" s="49"/>
      <c r="E372" s="29"/>
      <c r="F372" s="29"/>
      <c r="G372" s="29"/>
      <c r="H372" s="29"/>
      <c r="I372" s="1"/>
      <c r="J372" s="46"/>
      <c r="K372" s="50"/>
      <c r="L372" s="13"/>
      <c r="M372" s="13"/>
      <c r="N372" s="13"/>
      <c r="O372" s="13"/>
      <c r="P372" s="13"/>
      <c r="Q372" s="13"/>
    </row>
    <row r="373" spans="1:17" x14ac:dyDescent="0.3">
      <c r="A373" s="6"/>
      <c r="B373" s="1"/>
      <c r="C373" s="9"/>
      <c r="D373" s="29"/>
      <c r="E373" s="29"/>
      <c r="F373" s="29"/>
      <c r="G373" s="29"/>
      <c r="H373" s="29"/>
      <c r="I373" s="1"/>
      <c r="J373" s="46"/>
      <c r="K373" s="50"/>
      <c r="L373" s="13"/>
      <c r="M373" s="13"/>
      <c r="N373" s="13"/>
      <c r="O373" s="13"/>
      <c r="P373" s="13"/>
      <c r="Q373" s="13"/>
    </row>
    <row r="374" spans="1:17" x14ac:dyDescent="0.3">
      <c r="A374" s="6"/>
      <c r="B374" s="1" t="s">
        <v>199</v>
      </c>
      <c r="C374" s="9"/>
      <c r="D374" s="49"/>
      <c r="E374" s="29"/>
      <c r="F374" s="29"/>
      <c r="G374" s="29"/>
      <c r="H374" s="29"/>
      <c r="I374" s="1"/>
      <c r="J374" s="46"/>
      <c r="K374" s="50"/>
      <c r="L374" s="13"/>
      <c r="M374" s="13"/>
      <c r="N374" s="13"/>
      <c r="O374" s="13"/>
      <c r="P374" s="13"/>
      <c r="Q374" s="13"/>
    </row>
    <row r="375" spans="1:17" x14ac:dyDescent="0.3">
      <c r="A375" s="6"/>
      <c r="B375" s="1"/>
      <c r="C375" s="9"/>
      <c r="D375" s="29"/>
      <c r="E375" s="29"/>
      <c r="F375" s="29"/>
      <c r="G375" s="29"/>
      <c r="H375" s="29"/>
      <c r="I375" s="1"/>
      <c r="J375" s="46"/>
      <c r="K375" s="50"/>
      <c r="L375" s="13"/>
      <c r="M375" s="52"/>
      <c r="N375" s="52"/>
      <c r="O375" s="52"/>
      <c r="P375" s="52"/>
      <c r="Q375" s="13"/>
    </row>
    <row r="376" spans="1:17" x14ac:dyDescent="0.3">
      <c r="A376" s="6"/>
      <c r="B376" s="1" t="s">
        <v>200</v>
      </c>
      <c r="C376" s="9"/>
      <c r="D376" s="49"/>
      <c r="E376" s="29"/>
      <c r="F376" s="29"/>
      <c r="G376" s="29"/>
      <c r="H376" s="29"/>
      <c r="I376" s="1"/>
      <c r="J376" s="46"/>
      <c r="K376" s="50"/>
      <c r="L376" s="13"/>
      <c r="M376" s="52"/>
      <c r="N376" s="52"/>
      <c r="O376" s="52"/>
      <c r="P376" s="52"/>
      <c r="Q376" s="13"/>
    </row>
    <row r="377" spans="1:17" x14ac:dyDescent="0.3">
      <c r="A377" s="7"/>
      <c r="B377" s="8"/>
      <c r="C377" s="11"/>
      <c r="D377" s="30"/>
      <c r="E377" s="30"/>
      <c r="F377" s="30"/>
      <c r="G377" s="30"/>
      <c r="H377" s="30"/>
      <c r="I377" s="8"/>
      <c r="J377" s="47"/>
      <c r="K377" s="50"/>
      <c r="L377" s="13"/>
      <c r="M377" s="52"/>
      <c r="N377" s="53"/>
      <c r="O377" s="53"/>
      <c r="P377" s="52"/>
      <c r="Q377" s="13"/>
    </row>
    <row r="378" spans="1:17" x14ac:dyDescent="0.3">
      <c r="A378" s="4"/>
      <c r="B378" s="5"/>
      <c r="C378" s="12"/>
      <c r="D378" s="26"/>
      <c r="E378" s="26"/>
      <c r="F378" s="26"/>
      <c r="G378" s="26"/>
      <c r="H378" s="26"/>
      <c r="I378" s="5"/>
      <c r="J378" s="45"/>
      <c r="K378" s="50"/>
      <c r="L378" s="13"/>
      <c r="M378" s="52"/>
      <c r="N378" s="53"/>
      <c r="O378" s="53"/>
      <c r="P378" s="52"/>
      <c r="Q378" s="13"/>
    </row>
    <row r="379" spans="1:17" x14ac:dyDescent="0.3">
      <c r="A379" s="6"/>
      <c r="B379" s="1" t="s">
        <v>201</v>
      </c>
      <c r="C379" s="9"/>
      <c r="D379" s="29"/>
      <c r="E379" s="29"/>
      <c r="F379" s="29"/>
      <c r="G379" s="29"/>
      <c r="H379" s="29"/>
      <c r="I379" s="1"/>
      <c r="J379" s="46"/>
      <c r="K379" s="50"/>
      <c r="L379" s="13"/>
      <c r="M379" s="52"/>
      <c r="N379" s="53"/>
      <c r="O379" s="53"/>
      <c r="P379" s="52"/>
      <c r="Q379" s="13"/>
    </row>
    <row r="380" spans="1:17" x14ac:dyDescent="0.3">
      <c r="A380" s="6"/>
      <c r="B380" s="1"/>
      <c r="C380" s="9"/>
      <c r="D380" s="29"/>
      <c r="E380" s="29"/>
      <c r="F380" s="29"/>
      <c r="G380" s="29"/>
      <c r="H380" s="29"/>
      <c r="I380" s="1"/>
      <c r="J380" s="46"/>
      <c r="K380" s="50"/>
      <c r="L380" s="13"/>
      <c r="M380" s="52"/>
      <c r="N380" s="53"/>
      <c r="O380" s="53"/>
      <c r="P380" s="52"/>
      <c r="Q380" s="13"/>
    </row>
    <row r="381" spans="1:17" x14ac:dyDescent="0.3">
      <c r="A381" s="6"/>
      <c r="B381" s="1"/>
      <c r="C381" s="9"/>
      <c r="D381" s="29"/>
      <c r="E381" s="29"/>
      <c r="F381" s="29"/>
      <c r="G381" s="29"/>
      <c r="H381" s="29"/>
      <c r="I381" s="1"/>
      <c r="J381" s="46"/>
      <c r="K381" s="50"/>
      <c r="L381" s="13"/>
      <c r="M381" s="52"/>
      <c r="N381" s="53"/>
      <c r="O381" s="53"/>
      <c r="P381" s="52"/>
      <c r="Q381" s="13"/>
    </row>
    <row r="382" spans="1:17" x14ac:dyDescent="0.3">
      <c r="A382" s="6"/>
      <c r="B382" s="1"/>
      <c r="C382" s="9"/>
      <c r="D382" s="29"/>
      <c r="E382" s="29"/>
      <c r="F382" s="29"/>
      <c r="G382" s="29"/>
      <c r="H382" s="29"/>
      <c r="I382" s="1"/>
      <c r="J382" s="46"/>
      <c r="K382" s="50"/>
      <c r="L382" s="13"/>
      <c r="M382" s="52"/>
      <c r="N382" s="53"/>
      <c r="O382" s="53"/>
      <c r="P382" s="52"/>
      <c r="Q382" s="13"/>
    </row>
    <row r="383" spans="1:17" x14ac:dyDescent="0.3">
      <c r="A383" s="6"/>
      <c r="B383" s="1"/>
      <c r="C383" s="9"/>
      <c r="D383" s="29"/>
      <c r="E383" s="29"/>
      <c r="F383" s="29"/>
      <c r="G383" s="29"/>
      <c r="H383" s="29"/>
      <c r="I383" s="1"/>
      <c r="J383" s="46"/>
      <c r="K383" s="50"/>
      <c r="L383" s="13"/>
      <c r="M383" s="52"/>
      <c r="N383" s="52"/>
      <c r="O383" s="52"/>
      <c r="P383" s="52"/>
      <c r="Q383" s="13"/>
    </row>
    <row r="384" spans="1:17" x14ac:dyDescent="0.3">
      <c r="A384" s="6"/>
      <c r="B384" s="1"/>
      <c r="C384" s="9"/>
      <c r="D384" s="29"/>
      <c r="E384" s="29"/>
      <c r="F384" s="29"/>
      <c r="G384" s="29"/>
      <c r="H384" s="29"/>
      <c r="I384" s="1"/>
      <c r="J384" s="46"/>
      <c r="K384" s="50"/>
      <c r="L384" s="13"/>
      <c r="M384" s="52"/>
      <c r="N384" s="52"/>
      <c r="O384" s="52"/>
      <c r="P384" s="52"/>
      <c r="Q384" s="13"/>
    </row>
    <row r="385" spans="1:17" x14ac:dyDescent="0.3">
      <c r="A385" s="6"/>
      <c r="B385" s="1"/>
      <c r="C385" s="9"/>
      <c r="D385" s="29"/>
      <c r="E385" s="29"/>
      <c r="F385" s="29"/>
      <c r="G385" s="29"/>
      <c r="H385" s="29"/>
      <c r="I385" s="1"/>
      <c r="J385" s="46"/>
      <c r="K385" s="50"/>
      <c r="L385" s="13"/>
      <c r="M385" s="13"/>
      <c r="N385" s="13"/>
      <c r="O385" s="13"/>
      <c r="P385" s="13"/>
      <c r="Q385" s="13"/>
    </row>
    <row r="386" spans="1:17" x14ac:dyDescent="0.3">
      <c r="A386" s="6"/>
      <c r="B386" s="1"/>
      <c r="C386" s="9"/>
      <c r="D386" s="29"/>
      <c r="E386" s="29"/>
      <c r="F386" s="29"/>
      <c r="G386" s="29"/>
      <c r="H386" s="29"/>
      <c r="I386" s="1"/>
      <c r="J386" s="46"/>
      <c r="K386" s="50"/>
      <c r="L386" s="13"/>
      <c r="M386" s="13"/>
      <c r="N386" s="13"/>
      <c r="O386" s="13"/>
      <c r="P386" s="13"/>
      <c r="Q386" s="13"/>
    </row>
    <row r="387" spans="1:17" x14ac:dyDescent="0.3">
      <c r="A387" s="6"/>
      <c r="B387" s="1"/>
      <c r="C387" s="9"/>
      <c r="D387" s="29"/>
      <c r="E387" s="29"/>
      <c r="F387" s="29"/>
      <c r="G387" s="29"/>
      <c r="H387" s="29"/>
      <c r="I387" s="1"/>
      <c r="J387" s="46"/>
      <c r="K387" s="50"/>
      <c r="L387" s="13"/>
      <c r="M387" s="13"/>
      <c r="N387" s="13"/>
      <c r="O387" s="13"/>
      <c r="P387" s="13"/>
      <c r="Q387" s="13"/>
    </row>
    <row r="388" spans="1:17" x14ac:dyDescent="0.3">
      <c r="A388" s="6" t="s">
        <v>203</v>
      </c>
      <c r="B388" s="1" t="s">
        <v>204</v>
      </c>
      <c r="C388" s="9"/>
      <c r="D388" s="61"/>
      <c r="E388" s="61"/>
      <c r="F388" s="61"/>
      <c r="G388" s="61"/>
      <c r="H388" s="61"/>
      <c r="I388" s="1"/>
      <c r="J388" s="46">
        <f t="shared" si="5"/>
        <v>0</v>
      </c>
      <c r="K388" s="50">
        <v>15</v>
      </c>
      <c r="L388" s="13"/>
      <c r="M388" s="13"/>
      <c r="N388" s="13"/>
      <c r="O388" s="13"/>
      <c r="P388" s="13"/>
      <c r="Q388" s="13"/>
    </row>
    <row r="389" spans="1:17" x14ac:dyDescent="0.3">
      <c r="A389" s="6"/>
      <c r="B389" s="1"/>
      <c r="C389" s="9"/>
      <c r="D389" s="29"/>
      <c r="E389" s="29"/>
      <c r="F389" s="29"/>
      <c r="G389" s="29"/>
      <c r="H389" s="29"/>
      <c r="I389" s="1"/>
      <c r="J389" s="46"/>
      <c r="K389" s="50"/>
      <c r="L389" s="13"/>
      <c r="M389" s="13"/>
      <c r="N389" s="13"/>
      <c r="O389" s="13"/>
      <c r="P389" s="13"/>
      <c r="Q389" s="13"/>
    </row>
    <row r="390" spans="1:17" x14ac:dyDescent="0.3">
      <c r="A390" s="6" t="s">
        <v>205</v>
      </c>
      <c r="B390" s="1" t="s">
        <v>208</v>
      </c>
      <c r="C390" s="9" t="s">
        <v>209</v>
      </c>
      <c r="D390" s="61"/>
      <c r="E390" s="61"/>
      <c r="F390" s="61"/>
      <c r="G390" s="61"/>
      <c r="H390" s="61"/>
      <c r="I390" s="1"/>
      <c r="J390" s="46">
        <f t="shared" ref="J390:J435" si="6">COUNTIF(D390,K390)</f>
        <v>0</v>
      </c>
      <c r="K390" s="50" t="s">
        <v>508</v>
      </c>
      <c r="L390" s="13"/>
      <c r="M390" s="13"/>
      <c r="N390" s="13"/>
      <c r="O390" s="13"/>
      <c r="P390" s="13"/>
      <c r="Q390" s="13"/>
    </row>
    <row r="391" spans="1:17" x14ac:dyDescent="0.3">
      <c r="A391" s="7"/>
      <c r="B391" s="8"/>
      <c r="C391" s="11"/>
      <c r="D391" s="30"/>
      <c r="E391" s="30"/>
      <c r="F391" s="30"/>
      <c r="G391" s="30"/>
      <c r="H391" s="30"/>
      <c r="I391" s="8"/>
      <c r="J391" s="47"/>
      <c r="K391" s="50"/>
      <c r="L391" s="13"/>
      <c r="M391" s="13"/>
      <c r="N391" s="13"/>
      <c r="O391" s="13"/>
      <c r="P391" s="13"/>
      <c r="Q391" s="13"/>
    </row>
    <row r="392" spans="1:17" x14ac:dyDescent="0.3">
      <c r="A392" s="4"/>
      <c r="B392" s="5"/>
      <c r="C392" s="12"/>
      <c r="D392" s="26"/>
      <c r="E392" s="26"/>
      <c r="F392" s="26"/>
      <c r="G392" s="26"/>
      <c r="H392" s="26"/>
      <c r="I392" s="5"/>
      <c r="J392" s="45"/>
      <c r="K392" s="50"/>
      <c r="L392" s="13"/>
      <c r="M392" s="13"/>
      <c r="N392" s="13"/>
      <c r="O392" s="13"/>
      <c r="P392" s="13"/>
      <c r="Q392" s="13"/>
    </row>
    <row r="393" spans="1:17" x14ac:dyDescent="0.3">
      <c r="A393" s="6"/>
      <c r="B393" s="1" t="s">
        <v>210</v>
      </c>
      <c r="C393" s="9"/>
      <c r="D393" s="29"/>
      <c r="E393" s="29"/>
      <c r="F393" s="29"/>
      <c r="G393" s="29"/>
      <c r="H393" s="29"/>
      <c r="I393" s="1"/>
      <c r="J393" s="46"/>
      <c r="K393" s="50"/>
      <c r="L393" s="13"/>
      <c r="M393" s="13"/>
      <c r="N393" s="13"/>
      <c r="O393" s="13"/>
      <c r="P393" s="13"/>
      <c r="Q393" s="13"/>
    </row>
    <row r="394" spans="1:17" x14ac:dyDescent="0.3">
      <c r="A394" s="6"/>
      <c r="C394" s="9"/>
      <c r="D394" s="29"/>
      <c r="E394" s="29"/>
      <c r="F394" s="29"/>
      <c r="G394" s="29"/>
      <c r="H394" s="29"/>
      <c r="I394" s="1"/>
      <c r="J394" s="46"/>
      <c r="K394" s="50"/>
      <c r="L394" s="13"/>
      <c r="M394" s="13"/>
      <c r="N394" s="13"/>
      <c r="O394" s="13"/>
      <c r="P394" s="13"/>
      <c r="Q394" s="13"/>
    </row>
    <row r="395" spans="1:17" x14ac:dyDescent="0.3">
      <c r="A395" s="6"/>
      <c r="B395" s="17"/>
      <c r="C395" s="18"/>
      <c r="D395" s="32"/>
      <c r="E395" s="32"/>
      <c r="F395" s="32"/>
      <c r="G395" s="32"/>
      <c r="H395" s="32"/>
      <c r="I395" s="15"/>
      <c r="J395" s="46"/>
      <c r="K395" s="50"/>
      <c r="L395" s="13"/>
      <c r="M395" s="13"/>
      <c r="N395" s="13"/>
      <c r="O395" s="13"/>
      <c r="P395" s="13"/>
      <c r="Q395" s="13"/>
    </row>
    <row r="396" spans="1:17" x14ac:dyDescent="0.3">
      <c r="A396" s="6"/>
      <c r="B396" s="15"/>
      <c r="C396" s="18"/>
      <c r="D396" s="32"/>
      <c r="E396" s="32"/>
      <c r="F396" s="32"/>
      <c r="G396" s="32"/>
      <c r="H396" s="32"/>
      <c r="I396" s="15"/>
      <c r="J396" s="46"/>
      <c r="K396" s="50"/>
      <c r="L396" s="13"/>
      <c r="M396" s="13"/>
      <c r="N396" s="13"/>
      <c r="O396" s="13"/>
      <c r="P396" s="13"/>
      <c r="Q396" s="13"/>
    </row>
    <row r="397" spans="1:17" x14ac:dyDescent="0.3">
      <c r="A397" s="6"/>
      <c r="B397" s="15"/>
      <c r="C397" s="18"/>
      <c r="D397" s="32"/>
      <c r="E397" s="32"/>
      <c r="F397" s="32"/>
      <c r="G397" s="32"/>
      <c r="H397" s="32"/>
      <c r="I397" s="15"/>
      <c r="J397" s="46"/>
      <c r="K397" s="50"/>
      <c r="L397" s="13"/>
      <c r="M397" s="13"/>
      <c r="N397" s="13"/>
      <c r="O397" s="13"/>
      <c r="P397" s="13"/>
      <c r="Q397" s="13"/>
    </row>
    <row r="398" spans="1:17" x14ac:dyDescent="0.3">
      <c r="A398" s="6"/>
      <c r="B398" s="15"/>
      <c r="C398" s="18"/>
      <c r="D398" s="32"/>
      <c r="E398" s="32"/>
      <c r="F398" s="32"/>
      <c r="G398" s="32"/>
      <c r="H398" s="32"/>
      <c r="I398" s="15"/>
      <c r="J398" s="46"/>
      <c r="K398" s="50"/>
      <c r="L398" s="13"/>
      <c r="M398" s="13"/>
      <c r="N398" s="13"/>
      <c r="O398" s="13"/>
      <c r="P398" s="13"/>
      <c r="Q398" s="13"/>
    </row>
    <row r="399" spans="1:17" x14ac:dyDescent="0.3">
      <c r="A399" s="6"/>
      <c r="B399" s="15"/>
      <c r="C399" s="18"/>
      <c r="D399" s="32"/>
      <c r="E399" s="32"/>
      <c r="F399" s="32"/>
      <c r="G399" s="32"/>
      <c r="H399" s="32"/>
      <c r="I399" s="15"/>
      <c r="J399" s="46"/>
      <c r="K399" s="50"/>
      <c r="L399" s="13"/>
      <c r="M399" s="13"/>
      <c r="N399" s="13"/>
      <c r="O399" s="13"/>
      <c r="P399" s="13"/>
      <c r="Q399" s="13"/>
    </row>
    <row r="400" spans="1:17" x14ac:dyDescent="0.3">
      <c r="A400" s="6"/>
      <c r="B400" s="1"/>
      <c r="C400" s="9"/>
      <c r="D400" s="29"/>
      <c r="E400" s="29"/>
      <c r="F400" s="29"/>
      <c r="G400" s="29"/>
      <c r="H400" s="29"/>
      <c r="I400" s="1"/>
      <c r="J400" s="46"/>
      <c r="K400" s="50"/>
      <c r="L400" s="13"/>
      <c r="M400" s="13"/>
      <c r="N400" s="13"/>
      <c r="O400" s="13"/>
      <c r="P400" s="13"/>
      <c r="Q400" s="13"/>
    </row>
    <row r="401" spans="1:17" x14ac:dyDescent="0.3">
      <c r="A401" s="6"/>
      <c r="B401" s="1" t="s">
        <v>217</v>
      </c>
      <c r="C401" s="9"/>
      <c r="D401" s="29"/>
      <c r="E401" s="29"/>
      <c r="F401" s="29"/>
      <c r="G401" s="29"/>
      <c r="H401" s="29"/>
      <c r="I401" s="1"/>
      <c r="J401" s="46"/>
      <c r="K401" s="50"/>
      <c r="L401" s="13"/>
      <c r="M401" s="13"/>
      <c r="N401" s="13"/>
      <c r="O401" s="13"/>
      <c r="P401" s="13"/>
      <c r="Q401" s="13"/>
    </row>
    <row r="402" spans="1:17" x14ac:dyDescent="0.3">
      <c r="A402" s="6"/>
      <c r="B402" s="1"/>
      <c r="C402" s="9"/>
      <c r="D402" s="29"/>
      <c r="E402" s="29"/>
      <c r="F402" s="29"/>
      <c r="G402" s="29"/>
      <c r="H402" s="29"/>
      <c r="I402" s="1"/>
      <c r="J402" s="46"/>
      <c r="K402" s="50"/>
      <c r="L402" s="13"/>
      <c r="M402" s="13"/>
      <c r="N402" s="13"/>
      <c r="O402" s="13"/>
      <c r="P402" s="13"/>
      <c r="Q402" s="13"/>
    </row>
    <row r="403" spans="1:17" x14ac:dyDescent="0.3">
      <c r="A403" s="6" t="s">
        <v>218</v>
      </c>
      <c r="B403" s="1" t="s">
        <v>221</v>
      </c>
      <c r="C403" s="9"/>
      <c r="D403" s="61"/>
      <c r="E403" s="61"/>
      <c r="F403" s="61"/>
      <c r="G403" s="61"/>
      <c r="H403" s="61"/>
      <c r="I403" s="1" t="s">
        <v>28</v>
      </c>
      <c r="J403" s="46">
        <f t="shared" si="6"/>
        <v>0</v>
      </c>
      <c r="K403" s="50">
        <v>20</v>
      </c>
      <c r="L403" s="13"/>
      <c r="M403" s="13"/>
      <c r="N403" s="13"/>
      <c r="O403" s="13"/>
      <c r="P403" s="13"/>
      <c r="Q403" s="13"/>
    </row>
    <row r="404" spans="1:17" x14ac:dyDescent="0.3">
      <c r="A404" s="6"/>
      <c r="B404" s="1"/>
      <c r="C404" s="9"/>
      <c r="D404" s="29"/>
      <c r="E404" s="29"/>
      <c r="F404" s="29"/>
      <c r="G404" s="29"/>
      <c r="H404" s="29"/>
      <c r="I404" s="1"/>
      <c r="J404" s="46"/>
      <c r="K404" s="50"/>
      <c r="L404" s="13"/>
      <c r="M404" s="13"/>
      <c r="N404" s="13"/>
      <c r="O404" s="13"/>
      <c r="P404" s="13"/>
      <c r="Q404" s="13"/>
    </row>
    <row r="405" spans="1:17" x14ac:dyDescent="0.3">
      <c r="A405" s="6" t="s">
        <v>219</v>
      </c>
      <c r="B405" s="1" t="s">
        <v>222</v>
      </c>
      <c r="C405" s="9"/>
      <c r="D405" s="61"/>
      <c r="E405" s="61"/>
      <c r="F405" s="61"/>
      <c r="G405" s="61"/>
      <c r="H405" s="61"/>
      <c r="I405" s="1" t="s">
        <v>28</v>
      </c>
      <c r="J405" s="46">
        <f t="shared" si="6"/>
        <v>0</v>
      </c>
      <c r="K405" s="50">
        <v>80</v>
      </c>
      <c r="L405" s="13"/>
      <c r="M405" s="13"/>
      <c r="N405" s="13"/>
      <c r="O405" s="13"/>
      <c r="P405" s="13"/>
      <c r="Q405" s="13"/>
    </row>
    <row r="406" spans="1:17" x14ac:dyDescent="0.3">
      <c r="A406" s="6"/>
      <c r="B406" s="1"/>
      <c r="C406" s="9"/>
      <c r="D406" s="29"/>
      <c r="E406" s="29"/>
      <c r="F406" s="29"/>
      <c r="G406" s="29"/>
      <c r="H406" s="29"/>
      <c r="I406" s="1"/>
      <c r="J406" s="46"/>
      <c r="K406" s="50"/>
      <c r="L406" s="13"/>
      <c r="M406" s="13"/>
      <c r="N406" s="13"/>
      <c r="O406" s="13"/>
      <c r="P406" s="13"/>
      <c r="Q406" s="13"/>
    </row>
    <row r="407" spans="1:17" x14ac:dyDescent="0.3">
      <c r="A407" s="6"/>
      <c r="B407" s="1" t="s">
        <v>223</v>
      </c>
      <c r="C407" s="9"/>
      <c r="D407" s="29"/>
      <c r="E407" s="29"/>
      <c r="F407" s="29"/>
      <c r="G407" s="29"/>
      <c r="H407" s="29"/>
      <c r="I407" s="1"/>
      <c r="J407" s="46"/>
      <c r="K407" s="50"/>
      <c r="L407" s="13"/>
      <c r="M407" s="13"/>
      <c r="N407" s="13"/>
      <c r="O407" s="13"/>
      <c r="P407" s="13"/>
      <c r="Q407" s="13"/>
    </row>
    <row r="408" spans="1:17" x14ac:dyDescent="0.3">
      <c r="A408" s="6" t="s">
        <v>220</v>
      </c>
      <c r="B408" s="1" t="s">
        <v>234</v>
      </c>
      <c r="C408" s="9"/>
      <c r="D408" s="61"/>
      <c r="E408" s="61"/>
      <c r="F408" s="61"/>
      <c r="G408" s="61"/>
      <c r="H408" s="61"/>
      <c r="I408" s="1" t="s">
        <v>28</v>
      </c>
      <c r="J408" s="46">
        <f t="shared" si="6"/>
        <v>0</v>
      </c>
      <c r="K408" s="50">
        <v>50</v>
      </c>
      <c r="L408" s="13"/>
      <c r="M408" s="13"/>
      <c r="N408" s="13"/>
      <c r="O408" s="13"/>
      <c r="P408" s="13"/>
      <c r="Q408" s="13"/>
    </row>
    <row r="409" spans="1:17" x14ac:dyDescent="0.3">
      <c r="A409" s="7"/>
      <c r="B409" s="8"/>
      <c r="C409" s="11"/>
      <c r="D409" s="30"/>
      <c r="E409" s="30"/>
      <c r="F409" s="30"/>
      <c r="G409" s="30"/>
      <c r="H409" s="30"/>
      <c r="I409" s="8"/>
      <c r="J409" s="47"/>
      <c r="K409" s="50"/>
      <c r="L409" s="13"/>
      <c r="M409" s="13"/>
      <c r="N409" s="13"/>
      <c r="O409" s="13"/>
      <c r="P409" s="13"/>
      <c r="Q409" s="13"/>
    </row>
    <row r="410" spans="1:17" x14ac:dyDescent="0.3">
      <c r="A410" s="4"/>
      <c r="B410" s="5"/>
      <c r="C410" s="12"/>
      <c r="D410" s="26"/>
      <c r="E410" s="26"/>
      <c r="F410" s="26"/>
      <c r="G410" s="26"/>
      <c r="H410" s="26"/>
      <c r="I410" s="5"/>
      <c r="J410" s="45"/>
      <c r="K410" s="50"/>
      <c r="L410" s="13"/>
      <c r="M410" s="13"/>
      <c r="N410" s="13"/>
      <c r="O410" s="13"/>
      <c r="P410" s="13"/>
      <c r="Q410" s="13"/>
    </row>
    <row r="411" spans="1:17" x14ac:dyDescent="0.3">
      <c r="A411" s="6" t="s">
        <v>224</v>
      </c>
      <c r="B411" s="1" t="s">
        <v>211</v>
      </c>
      <c r="C411" s="10" t="s">
        <v>3</v>
      </c>
      <c r="D411" s="61"/>
      <c r="E411" s="61"/>
      <c r="F411" s="61"/>
      <c r="G411" s="61"/>
      <c r="H411" s="61"/>
      <c r="I411" s="1"/>
      <c r="J411" s="46">
        <f t="shared" si="6"/>
        <v>0</v>
      </c>
      <c r="K411" s="50">
        <v>-2</v>
      </c>
      <c r="L411" s="56"/>
      <c r="M411" s="13"/>
      <c r="N411" s="13"/>
      <c r="O411" s="13"/>
      <c r="P411" s="13"/>
      <c r="Q411" s="13"/>
    </row>
    <row r="412" spans="1:17" x14ac:dyDescent="0.3">
      <c r="A412" s="6"/>
      <c r="B412" s="1"/>
      <c r="C412" s="9"/>
      <c r="D412" s="29"/>
      <c r="E412" s="29"/>
      <c r="F412" s="29"/>
      <c r="G412" s="29"/>
      <c r="H412" s="29"/>
      <c r="I412" s="1"/>
      <c r="J412" s="46"/>
      <c r="K412" s="50"/>
      <c r="L412" s="13"/>
      <c r="M412" s="13"/>
      <c r="N412" s="13"/>
      <c r="O412" s="13"/>
      <c r="P412" s="13"/>
      <c r="Q412" s="13"/>
    </row>
    <row r="413" spans="1:17" ht="16.8" x14ac:dyDescent="0.3">
      <c r="A413" s="6" t="s">
        <v>225</v>
      </c>
      <c r="B413" s="1" t="s">
        <v>212</v>
      </c>
      <c r="C413" s="10" t="s">
        <v>3</v>
      </c>
      <c r="D413" s="61"/>
      <c r="E413" s="61"/>
      <c r="F413" s="61"/>
      <c r="G413" s="61"/>
      <c r="H413" s="61"/>
      <c r="I413" s="1"/>
      <c r="J413" s="46">
        <f t="shared" si="6"/>
        <v>0</v>
      </c>
      <c r="K413" s="50">
        <v>11</v>
      </c>
      <c r="L413" s="13"/>
      <c r="M413" s="13"/>
      <c r="N413" s="13"/>
      <c r="O413" s="13"/>
      <c r="P413" s="13"/>
      <c r="Q413" s="13"/>
    </row>
    <row r="414" spans="1:17" x14ac:dyDescent="0.3">
      <c r="A414" s="6"/>
      <c r="B414" s="1"/>
      <c r="C414" s="9"/>
      <c r="D414" s="29"/>
      <c r="E414" s="29"/>
      <c r="F414" s="29"/>
      <c r="G414" s="29"/>
      <c r="H414" s="29"/>
      <c r="I414" s="1"/>
      <c r="J414" s="46"/>
      <c r="K414" s="50"/>
      <c r="L414" s="13"/>
      <c r="M414" s="13"/>
      <c r="N414" s="13"/>
      <c r="O414" s="13"/>
      <c r="P414" s="13"/>
      <c r="Q414" s="13"/>
    </row>
    <row r="415" spans="1:17" ht="16.8" x14ac:dyDescent="0.3">
      <c r="A415" s="6" t="s">
        <v>226</v>
      </c>
      <c r="B415" s="16" t="s">
        <v>213</v>
      </c>
      <c r="C415" s="10" t="s">
        <v>3</v>
      </c>
      <c r="D415" s="61"/>
      <c r="E415" s="61"/>
      <c r="F415" s="61"/>
      <c r="G415" s="61"/>
      <c r="H415" s="61"/>
      <c r="I415" s="1"/>
      <c r="J415" s="46">
        <f t="shared" si="6"/>
        <v>0</v>
      </c>
      <c r="K415" s="50">
        <v>32</v>
      </c>
      <c r="L415" s="13"/>
      <c r="M415" s="13"/>
      <c r="N415" s="13"/>
      <c r="O415" s="13"/>
      <c r="P415" s="13"/>
      <c r="Q415" s="13"/>
    </row>
    <row r="416" spans="1:17" x14ac:dyDescent="0.3">
      <c r="A416" s="6"/>
      <c r="B416" s="1"/>
      <c r="C416" s="9"/>
      <c r="D416" s="29"/>
      <c r="E416" s="29"/>
      <c r="F416" s="29"/>
      <c r="G416" s="29"/>
      <c r="H416" s="29"/>
      <c r="I416" s="1"/>
      <c r="J416" s="46"/>
      <c r="K416" s="50"/>
      <c r="L416" s="13"/>
      <c r="M416" s="13"/>
      <c r="N416" s="13"/>
      <c r="O416" s="13"/>
      <c r="P416" s="13"/>
      <c r="Q416" s="13"/>
    </row>
    <row r="417" spans="1:17" x14ac:dyDescent="0.3">
      <c r="A417" s="6" t="s">
        <v>227</v>
      </c>
      <c r="B417" s="1"/>
      <c r="C417" s="10" t="s">
        <v>3</v>
      </c>
      <c r="D417" s="61"/>
      <c r="E417" s="61"/>
      <c r="F417" s="61"/>
      <c r="G417" s="61"/>
      <c r="H417" s="61"/>
      <c r="I417" s="1"/>
      <c r="J417" s="46">
        <f t="shared" si="6"/>
        <v>0</v>
      </c>
      <c r="K417" s="50">
        <v>14</v>
      </c>
      <c r="L417" s="13"/>
      <c r="M417" s="13"/>
      <c r="N417" s="13"/>
      <c r="O417" s="13"/>
      <c r="P417" s="13"/>
      <c r="Q417" s="13"/>
    </row>
    <row r="418" spans="1:17" x14ac:dyDescent="0.3">
      <c r="A418" s="6"/>
      <c r="B418" s="1"/>
      <c r="C418" s="9"/>
      <c r="D418" s="29"/>
      <c r="E418" s="29"/>
      <c r="F418" s="29"/>
      <c r="G418" s="29"/>
      <c r="H418" s="29"/>
      <c r="I418" s="1"/>
      <c r="J418" s="46"/>
      <c r="K418" s="50"/>
      <c r="L418" s="13"/>
      <c r="M418" s="13"/>
      <c r="N418" s="13"/>
      <c r="O418" s="13"/>
      <c r="P418" s="13"/>
      <c r="Q418" s="13"/>
    </row>
    <row r="419" spans="1:17" x14ac:dyDescent="0.3">
      <c r="A419" s="6" t="s">
        <v>228</v>
      </c>
      <c r="B419" s="1" t="s">
        <v>214</v>
      </c>
      <c r="C419" s="10" t="s">
        <v>3</v>
      </c>
      <c r="D419" s="61"/>
      <c r="E419" s="61"/>
      <c r="F419" s="61"/>
      <c r="G419" s="61"/>
      <c r="H419" s="61"/>
      <c r="I419" s="1"/>
      <c r="J419" s="46">
        <f t="shared" si="6"/>
        <v>0</v>
      </c>
      <c r="K419" s="50">
        <v>4</v>
      </c>
      <c r="L419" s="13"/>
      <c r="M419" s="13"/>
      <c r="N419" s="13"/>
      <c r="O419" s="13"/>
      <c r="P419" s="13"/>
      <c r="Q419" s="13"/>
    </row>
    <row r="420" spans="1:17" x14ac:dyDescent="0.3">
      <c r="A420" s="7"/>
      <c r="B420" s="8"/>
      <c r="C420" s="11"/>
      <c r="D420" s="30"/>
      <c r="E420" s="30"/>
      <c r="F420" s="30"/>
      <c r="G420" s="30"/>
      <c r="H420" s="30"/>
      <c r="I420" s="8"/>
      <c r="J420" s="47"/>
      <c r="K420" s="50"/>
      <c r="L420" s="13"/>
      <c r="M420" s="13"/>
      <c r="N420" s="13"/>
      <c r="O420" s="13"/>
      <c r="P420" s="13"/>
      <c r="Q420" s="13"/>
    </row>
    <row r="421" spans="1:17" x14ac:dyDescent="0.3">
      <c r="A421" s="4"/>
      <c r="B421" s="5"/>
      <c r="C421" s="12"/>
      <c r="D421" s="26"/>
      <c r="E421" s="26"/>
      <c r="F421" s="26"/>
      <c r="G421" s="26"/>
      <c r="H421" s="26"/>
      <c r="I421" s="5"/>
      <c r="J421" s="45"/>
      <c r="K421" s="50"/>
      <c r="L421" s="13"/>
      <c r="M421" s="13"/>
      <c r="N421" s="13"/>
      <c r="O421" s="13"/>
      <c r="P421" s="13"/>
      <c r="Q421" s="13"/>
    </row>
    <row r="422" spans="1:17" x14ac:dyDescent="0.3">
      <c r="A422" s="6"/>
      <c r="B422" s="1" t="s">
        <v>233</v>
      </c>
      <c r="C422" s="9"/>
      <c r="D422" s="29"/>
      <c r="E422" s="29"/>
      <c r="F422" s="29"/>
      <c r="G422" s="29"/>
      <c r="H422" s="29"/>
      <c r="I422" s="1"/>
      <c r="J422" s="46"/>
      <c r="K422" s="50"/>
      <c r="L422" s="13"/>
      <c r="M422" s="13"/>
      <c r="N422" s="13"/>
      <c r="O422" s="13"/>
      <c r="P422" s="13"/>
      <c r="Q422" s="13"/>
    </row>
    <row r="423" spans="1:17" x14ac:dyDescent="0.3">
      <c r="A423" s="6"/>
      <c r="B423" s="1"/>
      <c r="C423" s="9"/>
      <c r="D423" s="29"/>
      <c r="E423" s="29"/>
      <c r="F423" s="29"/>
      <c r="G423" s="29"/>
      <c r="H423" s="29"/>
      <c r="I423" s="1"/>
      <c r="J423" s="46"/>
      <c r="K423" s="50"/>
      <c r="L423" s="13"/>
      <c r="M423" s="13"/>
      <c r="N423" s="13"/>
      <c r="O423" s="13"/>
      <c r="P423" s="13"/>
      <c r="Q423" s="13"/>
    </row>
    <row r="424" spans="1:17" x14ac:dyDescent="0.3">
      <c r="A424" s="6" t="s">
        <v>229</v>
      </c>
      <c r="B424" s="1" t="s">
        <v>230</v>
      </c>
      <c r="C424" s="9"/>
      <c r="D424" s="61"/>
      <c r="E424" s="61"/>
      <c r="F424" s="61"/>
      <c r="G424" s="61"/>
      <c r="H424" s="61"/>
      <c r="I424" s="1" t="s">
        <v>121</v>
      </c>
      <c r="J424" s="46">
        <f t="shared" si="6"/>
        <v>0</v>
      </c>
      <c r="K424" s="50">
        <v>129</v>
      </c>
      <c r="L424" s="13"/>
      <c r="M424" s="13"/>
      <c r="N424" s="13"/>
      <c r="O424" s="13"/>
      <c r="P424" s="13"/>
      <c r="Q424" s="13"/>
    </row>
    <row r="425" spans="1:17" x14ac:dyDescent="0.3">
      <c r="A425" s="6"/>
      <c r="B425" s="1"/>
      <c r="C425" s="9"/>
      <c r="D425" s="29"/>
      <c r="E425" s="29"/>
      <c r="F425" s="29"/>
      <c r="G425" s="29"/>
      <c r="H425" s="29"/>
      <c r="I425" s="1"/>
      <c r="J425" s="46"/>
      <c r="K425" s="50"/>
      <c r="L425" s="13"/>
      <c r="M425" s="13"/>
      <c r="N425" s="13"/>
      <c r="O425" s="13"/>
      <c r="P425" s="13"/>
      <c r="Q425" s="13"/>
    </row>
    <row r="426" spans="1:17" x14ac:dyDescent="0.3">
      <c r="A426" s="6" t="s">
        <v>231</v>
      </c>
      <c r="B426" s="1" t="s">
        <v>232</v>
      </c>
      <c r="C426" s="9"/>
      <c r="D426" s="61"/>
      <c r="E426" s="61"/>
      <c r="F426" s="61"/>
      <c r="G426" s="61"/>
      <c r="H426" s="61"/>
      <c r="I426" s="1" t="s">
        <v>121</v>
      </c>
      <c r="J426" s="46">
        <f t="shared" si="6"/>
        <v>0</v>
      </c>
      <c r="K426" s="50">
        <v>8858</v>
      </c>
      <c r="L426" s="13"/>
      <c r="M426" s="13"/>
      <c r="N426" s="13"/>
      <c r="O426" s="13"/>
      <c r="P426" s="13"/>
      <c r="Q426" s="13"/>
    </row>
    <row r="427" spans="1:17" x14ac:dyDescent="0.3">
      <c r="A427" s="7"/>
      <c r="B427" s="8"/>
      <c r="C427" s="11"/>
      <c r="D427" s="30"/>
      <c r="E427" s="30"/>
      <c r="F427" s="30"/>
      <c r="G427" s="30"/>
      <c r="H427" s="30"/>
      <c r="I427" s="8"/>
      <c r="J427" s="47"/>
      <c r="K427" s="50"/>
      <c r="L427" s="13"/>
      <c r="M427" s="13"/>
      <c r="N427" s="13"/>
      <c r="O427" s="13"/>
      <c r="P427" s="13"/>
      <c r="Q427" s="13"/>
    </row>
    <row r="428" spans="1:17" x14ac:dyDescent="0.3">
      <c r="A428" s="4"/>
      <c r="B428" s="5"/>
      <c r="C428" s="12"/>
      <c r="D428" s="26"/>
      <c r="E428" s="26"/>
      <c r="F428" s="26"/>
      <c r="G428" s="26"/>
      <c r="H428" s="26"/>
      <c r="I428" s="5"/>
      <c r="J428" s="45"/>
      <c r="K428" s="50"/>
      <c r="L428" s="13"/>
      <c r="M428" s="13"/>
      <c r="N428" s="13"/>
      <c r="O428" s="13"/>
      <c r="P428" s="13"/>
      <c r="Q428" s="13"/>
    </row>
    <row r="429" spans="1:17" x14ac:dyDescent="0.3">
      <c r="A429" s="6"/>
      <c r="B429" s="1" t="s">
        <v>238</v>
      </c>
      <c r="C429" s="9"/>
      <c r="D429" s="29"/>
      <c r="E429" s="29"/>
      <c r="F429" s="29"/>
      <c r="G429" s="29"/>
      <c r="H429" s="29"/>
      <c r="I429" s="1"/>
      <c r="J429" s="46"/>
      <c r="K429" s="50"/>
      <c r="L429" s="13"/>
      <c r="M429" s="13"/>
      <c r="N429" s="13"/>
      <c r="O429" s="13"/>
      <c r="P429" s="13"/>
      <c r="Q429" s="13"/>
    </row>
    <row r="430" spans="1:17" x14ac:dyDescent="0.3">
      <c r="A430" s="6"/>
      <c r="B430" s="1"/>
      <c r="C430" s="9"/>
      <c r="D430" s="29"/>
      <c r="E430" s="29"/>
      <c r="F430" s="29"/>
      <c r="G430" s="29"/>
      <c r="H430" s="29"/>
      <c r="I430" s="1"/>
      <c r="J430" s="46"/>
      <c r="K430" s="50"/>
      <c r="L430" s="13"/>
      <c r="M430" s="13"/>
      <c r="N430" s="13"/>
      <c r="O430" s="13"/>
      <c r="P430" s="13"/>
      <c r="Q430" s="13"/>
    </row>
    <row r="431" spans="1:17" x14ac:dyDescent="0.3">
      <c r="A431" s="6" t="s">
        <v>235</v>
      </c>
      <c r="B431" s="1" t="s">
        <v>236</v>
      </c>
      <c r="C431" s="9"/>
      <c r="D431" s="61"/>
      <c r="E431" s="61"/>
      <c r="F431" s="61"/>
      <c r="G431" s="61"/>
      <c r="H431" s="61"/>
      <c r="I431" s="1" t="s">
        <v>237</v>
      </c>
      <c r="J431" s="46">
        <f t="shared" si="6"/>
        <v>0</v>
      </c>
      <c r="K431" s="50">
        <v>3.5</v>
      </c>
      <c r="L431" s="13"/>
      <c r="M431" s="13"/>
      <c r="N431" s="13"/>
      <c r="O431" s="13"/>
      <c r="P431" s="13"/>
      <c r="Q431" s="13"/>
    </row>
    <row r="432" spans="1:17" x14ac:dyDescent="0.3">
      <c r="A432" s="6"/>
      <c r="B432" s="1"/>
      <c r="C432" s="9"/>
      <c r="D432" s="29"/>
      <c r="E432" s="29"/>
      <c r="F432" s="29"/>
      <c r="G432" s="29"/>
      <c r="H432" s="29"/>
      <c r="I432" s="1"/>
      <c r="J432" s="46"/>
      <c r="K432" s="50"/>
      <c r="L432" s="13"/>
      <c r="M432" s="13"/>
      <c r="N432" s="13"/>
      <c r="O432" s="13"/>
      <c r="P432" s="13"/>
      <c r="Q432" s="13"/>
    </row>
    <row r="433" spans="1:17" x14ac:dyDescent="0.3">
      <c r="A433" s="6"/>
      <c r="B433" s="1" t="s">
        <v>240</v>
      </c>
      <c r="C433" s="9"/>
      <c r="D433" s="29"/>
      <c r="E433" s="29"/>
      <c r="F433" s="29"/>
      <c r="G433" s="29"/>
      <c r="H433" s="29"/>
      <c r="I433" s="1"/>
      <c r="J433" s="46"/>
      <c r="K433" s="50"/>
      <c r="L433" s="13"/>
      <c r="M433" s="13"/>
      <c r="N433" s="13"/>
      <c r="O433" s="13"/>
      <c r="P433" s="13"/>
      <c r="Q433" s="13"/>
    </row>
    <row r="434" spans="1:17" x14ac:dyDescent="0.3">
      <c r="A434" s="6"/>
      <c r="B434" s="1"/>
      <c r="C434" s="9"/>
      <c r="D434" s="29"/>
      <c r="E434" s="29"/>
      <c r="F434" s="29"/>
      <c r="G434" s="29"/>
      <c r="H434" s="29"/>
      <c r="I434" s="1"/>
      <c r="J434" s="46"/>
      <c r="K434" s="50"/>
      <c r="L434" s="13"/>
      <c r="M434" s="13"/>
      <c r="N434" s="13"/>
      <c r="O434" s="13"/>
      <c r="P434" s="13"/>
      <c r="Q434" s="13"/>
    </row>
    <row r="435" spans="1:17" x14ac:dyDescent="0.3">
      <c r="A435" s="6" t="s">
        <v>239</v>
      </c>
      <c r="B435" s="1" t="s">
        <v>241</v>
      </c>
      <c r="C435" s="9"/>
      <c r="D435" s="61"/>
      <c r="E435" s="61"/>
      <c r="F435" s="61"/>
      <c r="G435" s="61"/>
      <c r="H435" s="61"/>
      <c r="I435" s="1" t="s">
        <v>242</v>
      </c>
      <c r="J435" s="46">
        <f t="shared" si="6"/>
        <v>0</v>
      </c>
      <c r="K435" s="50">
        <v>10</v>
      </c>
      <c r="L435" s="13"/>
      <c r="M435" s="13"/>
      <c r="N435" s="13"/>
      <c r="O435" s="13"/>
      <c r="P435" s="13"/>
      <c r="Q435" s="13"/>
    </row>
    <row r="436" spans="1:17" x14ac:dyDescent="0.3">
      <c r="A436" s="7"/>
      <c r="B436" s="8"/>
      <c r="C436" s="11"/>
      <c r="D436" s="30"/>
      <c r="E436" s="30"/>
      <c r="F436" s="30"/>
      <c r="G436" s="30"/>
      <c r="H436" s="30"/>
      <c r="I436" s="8"/>
      <c r="J436" s="47"/>
      <c r="K436" s="50"/>
      <c r="L436" s="13"/>
      <c r="M436" s="13"/>
      <c r="N436" s="13"/>
      <c r="O436" s="13"/>
      <c r="P436" s="13"/>
      <c r="Q436" s="13"/>
    </row>
    <row r="437" spans="1:17" x14ac:dyDescent="0.3">
      <c r="A437" s="4"/>
      <c r="B437" s="5"/>
      <c r="C437" s="12"/>
      <c r="D437" s="26"/>
      <c r="E437" s="26"/>
      <c r="F437" s="26"/>
      <c r="G437" s="26"/>
      <c r="H437" s="26"/>
      <c r="I437" s="5"/>
      <c r="J437" s="45"/>
      <c r="K437" s="50"/>
      <c r="L437" s="13"/>
      <c r="M437" s="13"/>
      <c r="N437" s="13"/>
      <c r="O437" s="13"/>
      <c r="P437" s="13"/>
      <c r="Q437" s="13"/>
    </row>
    <row r="438" spans="1:17" x14ac:dyDescent="0.3">
      <c r="A438" s="6"/>
      <c r="B438" s="1"/>
      <c r="C438" s="9"/>
      <c r="D438" s="29"/>
      <c r="E438" s="29"/>
      <c r="F438" s="29"/>
      <c r="G438" s="29"/>
      <c r="H438" s="29"/>
      <c r="I438" s="1"/>
      <c r="J438" s="46"/>
      <c r="K438" s="50"/>
      <c r="L438" s="13"/>
      <c r="M438" s="13"/>
      <c r="N438" s="13"/>
      <c r="O438" s="13"/>
      <c r="P438" s="13"/>
      <c r="Q438" s="13"/>
    </row>
    <row r="439" spans="1:17" x14ac:dyDescent="0.3">
      <c r="A439" s="6"/>
      <c r="B439" s="1"/>
      <c r="C439" s="9"/>
      <c r="D439" s="29"/>
      <c r="E439" s="29"/>
      <c r="F439" s="29"/>
      <c r="G439" s="29"/>
      <c r="H439" s="29"/>
      <c r="I439" s="1"/>
      <c r="J439" s="46"/>
      <c r="K439" s="50"/>
      <c r="L439" s="13"/>
      <c r="M439" s="13"/>
      <c r="N439" s="13"/>
      <c r="O439" s="13"/>
      <c r="P439" s="13"/>
      <c r="Q439" s="13"/>
    </row>
    <row r="440" spans="1:17" x14ac:dyDescent="0.3">
      <c r="A440" s="6"/>
      <c r="B440" s="1"/>
      <c r="C440" s="9"/>
      <c r="D440" s="29"/>
      <c r="E440" s="29"/>
      <c r="F440" s="29"/>
      <c r="G440" s="29"/>
      <c r="H440" s="29"/>
      <c r="I440" s="1"/>
      <c r="J440" s="46"/>
      <c r="K440" s="50"/>
      <c r="L440" s="13"/>
      <c r="M440" s="13"/>
      <c r="N440" s="13"/>
      <c r="O440" s="13"/>
      <c r="P440" s="13"/>
      <c r="Q440" s="13"/>
    </row>
    <row r="441" spans="1:17" x14ac:dyDescent="0.3">
      <c r="A441" s="6"/>
      <c r="B441" s="1"/>
      <c r="C441" s="9"/>
      <c r="D441" s="29"/>
      <c r="E441" s="29"/>
      <c r="F441" s="29"/>
      <c r="G441" s="29"/>
      <c r="H441" s="29"/>
      <c r="I441" s="1"/>
      <c r="J441" s="46"/>
      <c r="K441" s="50"/>
      <c r="L441" s="13"/>
      <c r="M441" s="13"/>
      <c r="N441" s="13"/>
      <c r="O441" s="13"/>
      <c r="P441" s="13"/>
      <c r="Q441" s="13"/>
    </row>
    <row r="442" spans="1:17" x14ac:dyDescent="0.3">
      <c r="A442" s="6"/>
      <c r="B442" s="1"/>
      <c r="C442" s="9"/>
      <c r="D442" s="29"/>
      <c r="E442" s="29"/>
      <c r="F442" s="29"/>
      <c r="G442" s="29"/>
      <c r="H442" s="29"/>
      <c r="I442" s="1"/>
      <c r="J442" s="46"/>
      <c r="K442" s="50"/>
      <c r="L442" s="13"/>
      <c r="M442" s="13"/>
      <c r="N442" s="13"/>
      <c r="O442" s="13"/>
      <c r="P442" s="13"/>
      <c r="Q442" s="13"/>
    </row>
    <row r="443" spans="1:17" x14ac:dyDescent="0.3">
      <c r="A443" s="6"/>
      <c r="B443" s="1"/>
      <c r="C443" s="9"/>
      <c r="D443" s="29"/>
      <c r="E443" s="29"/>
      <c r="F443" s="29"/>
      <c r="G443" s="29"/>
      <c r="H443" s="29"/>
      <c r="I443" s="1"/>
      <c r="J443" s="46"/>
      <c r="K443" s="50"/>
      <c r="L443" s="13"/>
      <c r="M443" s="13"/>
      <c r="N443" s="13"/>
      <c r="O443" s="13"/>
      <c r="P443" s="13"/>
      <c r="Q443" s="13"/>
    </row>
    <row r="444" spans="1:17" x14ac:dyDescent="0.3">
      <c r="A444" s="6"/>
      <c r="B444" s="1"/>
      <c r="C444" s="9"/>
      <c r="D444" s="29"/>
      <c r="E444" s="29"/>
      <c r="F444" s="29"/>
      <c r="G444" s="29"/>
      <c r="H444" s="29"/>
      <c r="I444" s="1"/>
      <c r="J444" s="46"/>
      <c r="K444" s="50"/>
      <c r="L444" s="13"/>
      <c r="M444" s="13"/>
      <c r="N444" s="13"/>
      <c r="O444" s="13"/>
      <c r="P444" s="13"/>
      <c r="Q444" s="13"/>
    </row>
    <row r="445" spans="1:17" x14ac:dyDescent="0.3">
      <c r="A445" s="6"/>
      <c r="B445" s="1"/>
      <c r="C445" s="9"/>
      <c r="D445" s="29"/>
      <c r="E445" s="29"/>
      <c r="F445" s="29"/>
      <c r="G445" s="29"/>
      <c r="H445" s="29"/>
      <c r="I445" s="1"/>
      <c r="J445" s="46"/>
      <c r="K445" s="50"/>
      <c r="L445" s="13"/>
      <c r="M445" s="13"/>
      <c r="N445" s="13"/>
      <c r="O445" s="13"/>
      <c r="P445" s="13"/>
      <c r="Q445" s="13"/>
    </row>
    <row r="446" spans="1:17" x14ac:dyDescent="0.3">
      <c r="A446" s="6"/>
      <c r="B446" s="1"/>
      <c r="C446" s="9"/>
      <c r="D446" s="29"/>
      <c r="E446" s="29"/>
      <c r="F446" s="29"/>
      <c r="G446" s="29"/>
      <c r="H446" s="29"/>
      <c r="I446" s="1"/>
      <c r="J446" s="46"/>
      <c r="K446" s="50"/>
      <c r="L446" s="13"/>
      <c r="M446" s="13"/>
      <c r="N446" s="13"/>
      <c r="O446" s="13"/>
      <c r="P446" s="13"/>
      <c r="Q446" s="13"/>
    </row>
    <row r="447" spans="1:17" x14ac:dyDescent="0.3">
      <c r="A447" s="6"/>
      <c r="B447" s="1"/>
      <c r="C447" s="9"/>
      <c r="D447" s="29"/>
      <c r="E447" s="29"/>
      <c r="F447" s="29"/>
      <c r="G447" s="29"/>
      <c r="H447" s="29"/>
      <c r="I447" s="1"/>
      <c r="J447" s="46"/>
      <c r="K447" s="50"/>
      <c r="L447" s="13"/>
      <c r="M447" s="13"/>
      <c r="N447" s="13"/>
      <c r="O447" s="13"/>
      <c r="P447" s="13"/>
      <c r="Q447" s="13"/>
    </row>
    <row r="448" spans="1:17" x14ac:dyDescent="0.3">
      <c r="A448" s="6"/>
      <c r="B448" s="1"/>
      <c r="C448" s="9"/>
      <c r="D448" s="29"/>
      <c r="E448" s="29"/>
      <c r="F448" s="29"/>
      <c r="G448" s="29"/>
      <c r="H448" s="29"/>
      <c r="I448" s="1"/>
      <c r="J448" s="46"/>
      <c r="K448" s="50"/>
      <c r="L448" s="13"/>
      <c r="M448" s="13"/>
      <c r="N448" s="13"/>
      <c r="O448" s="13"/>
      <c r="P448" s="13"/>
      <c r="Q448" s="13"/>
    </row>
    <row r="449" spans="1:17" x14ac:dyDescent="0.3">
      <c r="A449" s="6" t="s">
        <v>243</v>
      </c>
      <c r="B449" s="1" t="s">
        <v>244</v>
      </c>
      <c r="C449" s="9"/>
      <c r="D449" s="29"/>
      <c r="E449" s="29"/>
      <c r="F449" s="29"/>
      <c r="G449" s="29"/>
      <c r="H449" s="29"/>
      <c r="I449" s="1"/>
      <c r="J449" s="46">
        <f>COUNTIF(D457,K449)</f>
        <v>0</v>
      </c>
      <c r="K449" s="50" t="s">
        <v>478</v>
      </c>
      <c r="L449" s="13"/>
      <c r="M449" s="13"/>
      <c r="N449" s="13"/>
      <c r="O449" s="13"/>
      <c r="P449" s="13"/>
      <c r="Q449" s="13"/>
    </row>
    <row r="450" spans="1:17" x14ac:dyDescent="0.3">
      <c r="A450" s="6"/>
      <c r="B450" s="1"/>
      <c r="C450" s="9"/>
      <c r="D450" s="29"/>
      <c r="E450" s="29"/>
      <c r="F450" s="29"/>
      <c r="G450" s="29"/>
      <c r="H450" s="29"/>
      <c r="I450" s="1"/>
      <c r="J450" s="46"/>
      <c r="K450" s="50"/>
      <c r="L450" s="13"/>
      <c r="M450" s="13"/>
      <c r="N450" s="13"/>
      <c r="O450" s="13"/>
      <c r="P450" s="13"/>
      <c r="Q450" s="13"/>
    </row>
    <row r="451" spans="1:17" x14ac:dyDescent="0.3">
      <c r="A451" s="6"/>
      <c r="B451" s="1" t="s">
        <v>245</v>
      </c>
      <c r="C451" s="9"/>
      <c r="D451" s="49"/>
      <c r="E451" s="29"/>
      <c r="F451" s="29"/>
      <c r="G451" s="29"/>
      <c r="H451" s="29"/>
      <c r="I451" s="1"/>
      <c r="J451" s="46"/>
      <c r="K451" s="50"/>
      <c r="L451" s="13"/>
      <c r="M451" s="13"/>
      <c r="N451" s="13"/>
      <c r="O451" s="13"/>
      <c r="P451" s="13"/>
      <c r="Q451" s="13"/>
    </row>
    <row r="452" spans="1:17" x14ac:dyDescent="0.3">
      <c r="A452" s="6"/>
      <c r="B452" s="1"/>
      <c r="C452" s="9"/>
      <c r="D452" s="29"/>
      <c r="E452" s="29"/>
      <c r="F452" s="29"/>
      <c r="G452" s="29"/>
      <c r="H452" s="29"/>
      <c r="I452" s="1"/>
      <c r="J452" s="46"/>
      <c r="K452" s="50"/>
      <c r="L452" s="13"/>
      <c r="M452" s="13"/>
      <c r="N452" s="13"/>
      <c r="O452" s="13"/>
      <c r="P452" s="13"/>
      <c r="Q452" s="13"/>
    </row>
    <row r="453" spans="1:17" x14ac:dyDescent="0.3">
      <c r="A453" s="6"/>
      <c r="B453" s="1" t="s">
        <v>246</v>
      </c>
      <c r="C453" s="9"/>
      <c r="D453" s="49"/>
      <c r="E453" s="29"/>
      <c r="F453" s="29"/>
      <c r="G453" s="29"/>
      <c r="H453" s="29"/>
      <c r="I453" s="1"/>
      <c r="J453" s="46"/>
      <c r="K453" s="50"/>
      <c r="L453" s="13"/>
      <c r="M453" s="13"/>
      <c r="N453" s="13"/>
      <c r="O453" s="13"/>
      <c r="P453" s="13"/>
      <c r="Q453" s="13"/>
    </row>
    <row r="454" spans="1:17" x14ac:dyDescent="0.3">
      <c r="A454" s="6"/>
      <c r="B454" s="1"/>
      <c r="C454" s="9"/>
      <c r="D454" s="29"/>
      <c r="E454" s="29"/>
      <c r="F454" s="29"/>
      <c r="G454" s="29"/>
      <c r="H454" s="29"/>
      <c r="I454" s="1"/>
      <c r="J454" s="46"/>
      <c r="K454" s="50"/>
      <c r="L454" s="13"/>
      <c r="M454" s="13"/>
      <c r="N454" s="13"/>
      <c r="O454" s="13"/>
      <c r="P454" s="13"/>
      <c r="Q454" s="13"/>
    </row>
    <row r="455" spans="1:17" x14ac:dyDescent="0.3">
      <c r="A455" s="6"/>
      <c r="B455" s="1" t="s">
        <v>247</v>
      </c>
      <c r="C455" s="9"/>
      <c r="D455" s="49"/>
      <c r="E455" s="29"/>
      <c r="F455" s="29"/>
      <c r="G455" s="29"/>
      <c r="H455" s="29"/>
      <c r="I455" s="1"/>
      <c r="J455" s="46"/>
      <c r="K455" s="50"/>
      <c r="L455" s="13"/>
      <c r="M455" s="13"/>
      <c r="N455" s="13"/>
      <c r="O455" s="13"/>
      <c r="P455" s="13"/>
      <c r="Q455" s="13"/>
    </row>
    <row r="456" spans="1:17" x14ac:dyDescent="0.3">
      <c r="A456" s="6"/>
      <c r="B456" s="1"/>
      <c r="C456" s="9"/>
      <c r="D456" s="29"/>
      <c r="E456" s="29"/>
      <c r="F456" s="29"/>
      <c r="G456" s="29"/>
      <c r="H456" s="29"/>
      <c r="I456" s="1"/>
      <c r="J456" s="46"/>
      <c r="K456" s="50"/>
      <c r="L456" s="13"/>
      <c r="M456" s="13"/>
      <c r="N456" s="13"/>
      <c r="O456" s="13"/>
      <c r="P456" s="13"/>
      <c r="Q456" s="13"/>
    </row>
    <row r="457" spans="1:17" x14ac:dyDescent="0.3">
      <c r="A457" s="6"/>
      <c r="B457" s="1" t="s">
        <v>248</v>
      </c>
      <c r="C457" s="9"/>
      <c r="D457" s="49"/>
      <c r="E457" s="29"/>
      <c r="F457" s="29"/>
      <c r="G457" s="29"/>
      <c r="H457" s="29"/>
      <c r="I457" s="1"/>
      <c r="J457" s="46"/>
      <c r="K457" s="50"/>
      <c r="L457" s="13"/>
      <c r="M457" s="13"/>
      <c r="N457" s="13"/>
      <c r="O457" s="13"/>
      <c r="P457" s="13"/>
      <c r="Q457" s="13"/>
    </row>
    <row r="458" spans="1:17" x14ac:dyDescent="0.3">
      <c r="A458" s="6"/>
      <c r="B458" s="1"/>
      <c r="C458" s="9"/>
      <c r="D458" s="29"/>
      <c r="E458" s="29"/>
      <c r="F458" s="29"/>
      <c r="G458" s="29"/>
      <c r="H458" s="29"/>
      <c r="I458" s="1"/>
      <c r="J458" s="46"/>
      <c r="K458" s="50"/>
      <c r="L458" s="13"/>
      <c r="M458" s="13"/>
      <c r="N458" s="13"/>
      <c r="O458" s="13"/>
      <c r="P458" s="13"/>
      <c r="Q458" s="13"/>
    </row>
    <row r="459" spans="1:17" x14ac:dyDescent="0.3">
      <c r="A459" s="6"/>
      <c r="B459" s="1" t="s">
        <v>249</v>
      </c>
      <c r="C459" s="9"/>
      <c r="D459" s="49"/>
      <c r="E459" s="29"/>
      <c r="F459" s="29"/>
      <c r="G459" s="29"/>
      <c r="H459" s="29"/>
      <c r="I459" s="1"/>
      <c r="J459" s="46"/>
      <c r="K459" s="50"/>
      <c r="L459" s="13"/>
      <c r="M459" s="13"/>
      <c r="N459" s="13"/>
      <c r="O459" s="13"/>
      <c r="P459" s="13"/>
      <c r="Q459" s="13"/>
    </row>
    <row r="460" spans="1:17" x14ac:dyDescent="0.3">
      <c r="A460" s="7"/>
      <c r="B460" s="8"/>
      <c r="C460" s="11"/>
      <c r="D460" s="30"/>
      <c r="E460" s="30"/>
      <c r="F460" s="30"/>
      <c r="G460" s="30"/>
      <c r="H460" s="30"/>
      <c r="I460" s="8"/>
      <c r="J460" s="47"/>
      <c r="K460" s="50"/>
      <c r="L460" s="13"/>
      <c r="M460" s="13"/>
      <c r="N460" s="13"/>
      <c r="O460" s="13"/>
      <c r="P460" s="13"/>
      <c r="Q460" s="13"/>
    </row>
    <row r="461" spans="1:17" x14ac:dyDescent="0.3">
      <c r="A461" s="4"/>
      <c r="B461" s="5"/>
      <c r="C461" s="12"/>
      <c r="D461" s="26"/>
      <c r="E461" s="26"/>
      <c r="F461" s="26"/>
      <c r="G461" s="26"/>
      <c r="H461" s="26"/>
      <c r="I461" s="5"/>
      <c r="J461" s="45"/>
      <c r="K461" s="50"/>
      <c r="L461" s="13"/>
      <c r="M461" s="13"/>
      <c r="N461" s="13"/>
      <c r="O461" s="13"/>
      <c r="P461" s="13"/>
      <c r="Q461" s="13"/>
    </row>
    <row r="462" spans="1:17" x14ac:dyDescent="0.3">
      <c r="A462" s="6"/>
      <c r="B462" s="60" t="s">
        <v>252</v>
      </c>
      <c r="C462" s="60"/>
      <c r="D462" s="60"/>
      <c r="E462" s="60"/>
      <c r="F462" s="60"/>
      <c r="G462" s="60"/>
      <c r="H462" s="60"/>
      <c r="I462" s="60"/>
      <c r="J462" s="46"/>
      <c r="K462" s="50"/>
      <c r="L462" s="13"/>
      <c r="M462" s="13"/>
      <c r="N462" s="13"/>
      <c r="O462" s="13"/>
      <c r="P462" s="13"/>
      <c r="Q462" s="13"/>
    </row>
    <row r="463" spans="1:17" x14ac:dyDescent="0.3">
      <c r="A463" s="6"/>
      <c r="B463" s="60" t="s">
        <v>647</v>
      </c>
      <c r="C463" s="60"/>
      <c r="D463" s="60"/>
      <c r="E463" s="60"/>
      <c r="F463" s="60"/>
      <c r="G463" s="60"/>
      <c r="H463" s="60"/>
      <c r="I463" s="60"/>
      <c r="J463" s="46"/>
      <c r="K463" s="50"/>
      <c r="L463" s="13"/>
      <c r="M463" s="13"/>
      <c r="N463" s="13"/>
      <c r="O463" s="13"/>
      <c r="P463" s="13"/>
      <c r="Q463" s="13"/>
    </row>
    <row r="464" spans="1:17" x14ac:dyDescent="0.3">
      <c r="A464" s="6"/>
      <c r="B464" s="1"/>
      <c r="C464" s="9"/>
      <c r="D464" s="29"/>
      <c r="E464" s="29"/>
      <c r="F464" s="29"/>
      <c r="G464" s="29"/>
      <c r="H464" s="29"/>
      <c r="I464" s="1"/>
      <c r="J464" s="46"/>
      <c r="K464" s="50"/>
      <c r="L464" s="13"/>
      <c r="M464" s="13"/>
      <c r="N464" s="13"/>
      <c r="O464" s="13"/>
      <c r="P464" s="13"/>
      <c r="Q464" s="13"/>
    </row>
    <row r="465" spans="1:17" x14ac:dyDescent="0.3">
      <c r="A465" s="6"/>
      <c r="B465" s="1"/>
      <c r="C465" s="9"/>
      <c r="D465" s="29"/>
      <c r="E465" s="29"/>
      <c r="F465" s="29"/>
      <c r="G465" s="29"/>
      <c r="H465" s="29"/>
      <c r="I465" s="1"/>
      <c r="J465" s="46"/>
      <c r="K465" s="50"/>
      <c r="L465" s="13"/>
      <c r="M465" s="13"/>
      <c r="N465" s="13"/>
      <c r="O465" s="13"/>
      <c r="P465" s="13"/>
      <c r="Q465" s="13"/>
    </row>
    <row r="466" spans="1:17" x14ac:dyDescent="0.3">
      <c r="A466" s="6"/>
      <c r="B466" s="1"/>
      <c r="C466" s="9"/>
      <c r="D466" s="29"/>
      <c r="E466" s="29"/>
      <c r="F466" s="29"/>
      <c r="G466" s="29"/>
      <c r="H466" s="29"/>
      <c r="I466" s="1"/>
      <c r="J466" s="46"/>
      <c r="K466" s="50"/>
      <c r="L466" s="13"/>
      <c r="M466" s="13"/>
      <c r="N466" s="13"/>
      <c r="O466" s="13"/>
      <c r="P466" s="13"/>
      <c r="Q466" s="13"/>
    </row>
    <row r="467" spans="1:17" x14ac:dyDescent="0.3">
      <c r="A467" s="6"/>
      <c r="B467" s="1"/>
      <c r="C467" s="9"/>
      <c r="D467" s="29"/>
      <c r="E467" s="29"/>
      <c r="F467" s="29"/>
      <c r="G467" s="29"/>
      <c r="H467" s="29"/>
      <c r="I467" s="1"/>
      <c r="J467" s="46"/>
      <c r="K467" s="50"/>
      <c r="L467" s="13"/>
      <c r="M467" s="13"/>
      <c r="N467" s="13"/>
      <c r="O467" s="13"/>
      <c r="P467" s="13"/>
      <c r="Q467" s="13"/>
    </row>
    <row r="468" spans="1:17" x14ac:dyDescent="0.3">
      <c r="A468" s="6"/>
      <c r="B468" s="1"/>
      <c r="C468" s="9"/>
      <c r="D468" s="29"/>
      <c r="E468" s="29"/>
      <c r="F468" s="29"/>
      <c r="G468" s="29"/>
      <c r="H468" s="29"/>
      <c r="I468" s="1"/>
      <c r="J468" s="46"/>
      <c r="K468" s="50"/>
      <c r="L468" s="13"/>
      <c r="M468" s="13"/>
      <c r="N468" s="13"/>
      <c r="O468" s="13"/>
      <c r="P468" s="13"/>
      <c r="Q468" s="13"/>
    </row>
    <row r="469" spans="1:17" x14ac:dyDescent="0.3">
      <c r="A469" s="6"/>
      <c r="B469" s="1"/>
      <c r="C469" s="9"/>
      <c r="D469" s="29"/>
      <c r="E469" s="29"/>
      <c r="F469" s="29"/>
      <c r="G469" s="29"/>
      <c r="H469" s="29"/>
      <c r="I469" s="1"/>
      <c r="J469" s="46"/>
      <c r="K469" s="50"/>
      <c r="L469" s="13"/>
      <c r="M469" s="13"/>
      <c r="N469" s="13"/>
      <c r="O469" s="13"/>
      <c r="P469" s="13"/>
      <c r="Q469" s="13"/>
    </row>
    <row r="470" spans="1:17" x14ac:dyDescent="0.3">
      <c r="A470" s="6"/>
      <c r="B470" s="1" t="s">
        <v>250</v>
      </c>
      <c r="C470" s="9"/>
      <c r="D470" s="29"/>
      <c r="E470" s="29"/>
      <c r="F470" s="29"/>
      <c r="G470" s="29"/>
      <c r="H470" s="29"/>
      <c r="I470" s="1"/>
      <c r="J470" s="46"/>
      <c r="K470" s="50"/>
      <c r="L470" s="13"/>
      <c r="M470" s="13"/>
      <c r="N470" s="13"/>
      <c r="O470" s="13"/>
      <c r="P470" s="13"/>
      <c r="Q470" s="13"/>
    </row>
    <row r="471" spans="1:17" x14ac:dyDescent="0.3">
      <c r="A471" s="6"/>
      <c r="B471" s="1"/>
      <c r="C471" s="9"/>
      <c r="D471" s="29"/>
      <c r="E471" s="29"/>
      <c r="F471" s="29"/>
      <c r="G471" s="29"/>
      <c r="H471" s="29"/>
      <c r="I471" s="1"/>
      <c r="J471" s="46"/>
      <c r="K471" s="50"/>
      <c r="L471" s="13"/>
      <c r="M471" s="13"/>
      <c r="N471" s="13"/>
      <c r="O471" s="13"/>
      <c r="P471" s="13"/>
      <c r="Q471" s="13"/>
    </row>
    <row r="472" spans="1:17" x14ac:dyDescent="0.3">
      <c r="A472" s="6"/>
      <c r="B472" s="1" t="s">
        <v>253</v>
      </c>
      <c r="C472" s="9"/>
      <c r="D472" s="29"/>
      <c r="E472" s="29"/>
      <c r="F472" s="29"/>
      <c r="G472" s="29"/>
      <c r="H472" s="29"/>
      <c r="I472" s="1"/>
      <c r="J472" s="46"/>
      <c r="K472" s="50"/>
      <c r="L472" s="13"/>
      <c r="M472" s="13"/>
      <c r="N472" s="13"/>
      <c r="O472" s="13"/>
      <c r="P472" s="13"/>
      <c r="Q472" s="13"/>
    </row>
    <row r="473" spans="1:17" x14ac:dyDescent="0.3">
      <c r="A473" s="6"/>
      <c r="B473" s="1"/>
      <c r="C473" s="9"/>
      <c r="D473" s="29"/>
      <c r="E473" s="29"/>
      <c r="F473" s="29"/>
      <c r="G473" s="62"/>
      <c r="H473" s="62"/>
      <c r="I473" s="1"/>
      <c r="J473" s="46"/>
      <c r="K473" s="50"/>
      <c r="L473" s="13"/>
      <c r="M473" s="13"/>
      <c r="N473" s="13"/>
      <c r="O473" s="13"/>
      <c r="P473" s="13"/>
      <c r="Q473" s="13"/>
    </row>
    <row r="474" spans="1:17" x14ac:dyDescent="0.3">
      <c r="A474" s="6" t="s">
        <v>251</v>
      </c>
      <c r="B474" s="60" t="s">
        <v>254</v>
      </c>
      <c r="C474" s="60"/>
      <c r="D474" s="29"/>
      <c r="E474" s="29"/>
      <c r="F474" s="29"/>
      <c r="G474" s="61"/>
      <c r="H474" s="61"/>
      <c r="I474" s="1"/>
      <c r="J474" s="46">
        <f>COUNTIF(L474,K474)</f>
        <v>0</v>
      </c>
      <c r="K474" s="50">
        <v>0.4</v>
      </c>
      <c r="L474" s="13" t="e">
        <f>G473/G474</f>
        <v>#DIV/0!</v>
      </c>
      <c r="M474" s="13"/>
      <c r="N474" s="13"/>
      <c r="O474" s="13"/>
      <c r="P474" s="13"/>
      <c r="Q474" s="13"/>
    </row>
    <row r="475" spans="1:17" x14ac:dyDescent="0.3">
      <c r="A475" s="6"/>
      <c r="B475" s="1"/>
      <c r="C475" s="9"/>
      <c r="D475" s="29"/>
      <c r="E475" s="29"/>
      <c r="F475" s="29"/>
      <c r="G475" s="29"/>
      <c r="H475" s="29"/>
      <c r="I475" s="1"/>
      <c r="J475" s="46"/>
      <c r="K475" s="50"/>
      <c r="L475" s="13"/>
      <c r="M475" s="13"/>
      <c r="N475" s="13"/>
      <c r="O475" s="13"/>
      <c r="P475" s="13"/>
      <c r="Q475" s="13"/>
    </row>
    <row r="476" spans="1:17" x14ac:dyDescent="0.3">
      <c r="A476" s="6"/>
      <c r="B476" s="1"/>
      <c r="C476" s="9"/>
      <c r="D476" s="29"/>
      <c r="E476" s="29"/>
      <c r="F476" s="29"/>
      <c r="G476" s="29"/>
      <c r="H476" s="29"/>
      <c r="I476" s="1"/>
      <c r="J476" s="46"/>
      <c r="K476" s="50"/>
      <c r="L476" s="13"/>
      <c r="M476" s="13"/>
      <c r="N476" s="13"/>
      <c r="O476" s="13"/>
      <c r="P476" s="13"/>
      <c r="Q476" s="13"/>
    </row>
    <row r="477" spans="1:17" x14ac:dyDescent="0.3">
      <c r="A477" s="6" t="s">
        <v>258</v>
      </c>
      <c r="B477" s="1" t="s">
        <v>255</v>
      </c>
      <c r="C477" s="9"/>
      <c r="D477" s="29"/>
      <c r="E477" s="29"/>
      <c r="F477" s="29"/>
      <c r="G477" s="62"/>
      <c r="H477" s="62"/>
      <c r="I477" s="1"/>
      <c r="J477" s="46"/>
      <c r="K477" s="50"/>
      <c r="L477" s="13"/>
      <c r="M477" s="13"/>
      <c r="N477" s="13"/>
      <c r="O477" s="13"/>
      <c r="P477" s="13"/>
      <c r="Q477" s="13"/>
    </row>
    <row r="478" spans="1:17" x14ac:dyDescent="0.3">
      <c r="A478" s="6"/>
      <c r="B478" s="1" t="s">
        <v>256</v>
      </c>
      <c r="C478" s="9"/>
      <c r="D478" s="29"/>
      <c r="E478" s="29"/>
      <c r="F478" s="29"/>
      <c r="G478" s="61"/>
      <c r="H478" s="61"/>
      <c r="I478" s="1"/>
      <c r="J478" s="46">
        <f>COUNTIF(L478,K478)</f>
        <v>0</v>
      </c>
      <c r="K478" s="50">
        <f>4/20</f>
        <v>0.2</v>
      </c>
      <c r="L478" s="13" t="e">
        <f>G477/G478</f>
        <v>#DIV/0!</v>
      </c>
      <c r="M478" s="13"/>
      <c r="N478" s="13"/>
      <c r="O478" s="13"/>
      <c r="P478" s="13"/>
      <c r="Q478" s="13"/>
    </row>
    <row r="479" spans="1:17" x14ac:dyDescent="0.3">
      <c r="A479" s="7"/>
      <c r="B479" s="8"/>
      <c r="C479" s="11"/>
      <c r="D479" s="30"/>
      <c r="E479" s="30"/>
      <c r="F479" s="30"/>
      <c r="G479" s="30"/>
      <c r="H479" s="30"/>
      <c r="I479" s="8"/>
      <c r="J479" s="47"/>
      <c r="K479" s="50"/>
      <c r="L479" s="13"/>
      <c r="M479" s="13"/>
      <c r="N479" s="13"/>
      <c r="O479" s="13"/>
      <c r="P479" s="13"/>
      <c r="Q479" s="13"/>
    </row>
    <row r="480" spans="1:17" x14ac:dyDescent="0.3">
      <c r="A480" s="4"/>
      <c r="B480" s="5"/>
      <c r="C480" s="12"/>
      <c r="D480" s="26"/>
      <c r="E480" s="26"/>
      <c r="F480" s="26"/>
      <c r="G480" s="26"/>
      <c r="H480" s="26"/>
      <c r="I480" s="5"/>
      <c r="J480" s="45"/>
      <c r="K480" s="50"/>
      <c r="L480" s="13"/>
      <c r="M480" s="13"/>
      <c r="N480" s="13"/>
      <c r="O480" s="13"/>
      <c r="P480" s="13"/>
      <c r="Q480" s="13"/>
    </row>
    <row r="481" spans="1:17" x14ac:dyDescent="0.3">
      <c r="A481" s="6"/>
      <c r="B481" s="1" t="s">
        <v>257</v>
      </c>
      <c r="C481" s="9"/>
      <c r="D481" s="29"/>
      <c r="E481" s="29"/>
      <c r="F481" s="29"/>
      <c r="G481" s="29"/>
      <c r="H481" s="29"/>
      <c r="I481" s="1"/>
      <c r="J481" s="46"/>
      <c r="K481" s="50"/>
      <c r="L481" s="13"/>
      <c r="M481" s="13"/>
      <c r="N481" s="13"/>
      <c r="O481" s="13"/>
      <c r="P481" s="13"/>
      <c r="Q481" s="13"/>
    </row>
    <row r="482" spans="1:17" x14ac:dyDescent="0.3">
      <c r="A482" s="6"/>
      <c r="B482" s="1"/>
      <c r="C482" s="9"/>
      <c r="D482" s="29"/>
      <c r="E482" s="29"/>
      <c r="F482" s="29"/>
      <c r="G482" s="29"/>
      <c r="H482" s="29"/>
      <c r="I482" s="1"/>
      <c r="J482" s="46"/>
      <c r="K482" s="50"/>
      <c r="L482" s="13"/>
      <c r="M482" s="13"/>
      <c r="N482" s="13"/>
      <c r="O482" s="13"/>
      <c r="P482" s="13"/>
      <c r="Q482" s="13"/>
    </row>
    <row r="483" spans="1:17" x14ac:dyDescent="0.3">
      <c r="A483" s="6" t="s">
        <v>259</v>
      </c>
      <c r="B483" s="1" t="s">
        <v>262</v>
      </c>
      <c r="C483" s="9" t="s">
        <v>17</v>
      </c>
      <c r="D483" s="61"/>
      <c r="E483" s="61"/>
      <c r="F483" s="61"/>
      <c r="G483" s="61"/>
      <c r="H483" s="61"/>
      <c r="I483" s="1"/>
      <c r="J483" s="46">
        <f t="shared" ref="J483:J515" si="7">COUNTIF(D483,K483)</f>
        <v>0</v>
      </c>
      <c r="K483" s="50">
        <v>11</v>
      </c>
      <c r="L483" s="13"/>
      <c r="M483" s="13"/>
      <c r="N483" s="13"/>
      <c r="O483" s="13"/>
      <c r="P483" s="13"/>
      <c r="Q483" s="13"/>
    </row>
    <row r="484" spans="1:17" x14ac:dyDescent="0.3">
      <c r="A484" s="6"/>
      <c r="B484" s="1"/>
      <c r="C484" s="9"/>
      <c r="D484" s="29"/>
      <c r="E484" s="29"/>
      <c r="F484" s="29"/>
      <c r="G484" s="29"/>
      <c r="H484" s="29"/>
      <c r="I484" s="1"/>
      <c r="J484" s="46"/>
      <c r="K484" s="50"/>
      <c r="L484" s="13"/>
      <c r="M484" s="13"/>
      <c r="N484" s="13"/>
      <c r="O484" s="13"/>
      <c r="P484" s="13"/>
      <c r="Q484" s="13"/>
    </row>
    <row r="485" spans="1:17" x14ac:dyDescent="0.3">
      <c r="A485" s="6" t="s">
        <v>260</v>
      </c>
      <c r="B485" s="1" t="s">
        <v>263</v>
      </c>
      <c r="C485" s="9" t="s">
        <v>17</v>
      </c>
      <c r="D485" s="61"/>
      <c r="E485" s="61"/>
      <c r="F485" s="61"/>
      <c r="G485" s="61"/>
      <c r="H485" s="61"/>
      <c r="I485" s="1"/>
      <c r="J485" s="46">
        <f t="shared" si="7"/>
        <v>0</v>
      </c>
      <c r="K485" s="50">
        <v>3</v>
      </c>
      <c r="L485" s="13"/>
      <c r="M485" s="13"/>
      <c r="N485" s="13"/>
      <c r="O485" s="13"/>
      <c r="P485" s="13"/>
      <c r="Q485" s="13"/>
    </row>
    <row r="486" spans="1:17" x14ac:dyDescent="0.3">
      <c r="A486" s="6"/>
      <c r="B486" s="1"/>
      <c r="C486" s="9"/>
      <c r="D486" s="29"/>
      <c r="E486" s="29"/>
      <c r="F486" s="29"/>
      <c r="G486" s="29"/>
      <c r="H486" s="29"/>
      <c r="I486" s="1"/>
      <c r="J486" s="46"/>
      <c r="K486" s="50"/>
      <c r="L486" s="13"/>
      <c r="M486" s="13"/>
      <c r="N486" s="13"/>
      <c r="O486" s="13"/>
      <c r="P486" s="13"/>
      <c r="Q486" s="13"/>
    </row>
    <row r="487" spans="1:17" x14ac:dyDescent="0.3">
      <c r="A487" s="6" t="s">
        <v>261</v>
      </c>
      <c r="B487" s="1" t="s">
        <v>509</v>
      </c>
      <c r="C487" s="9" t="s">
        <v>17</v>
      </c>
      <c r="D487" s="61"/>
      <c r="E487" s="61"/>
      <c r="F487" s="61"/>
      <c r="G487" s="61"/>
      <c r="H487" s="61"/>
      <c r="I487" s="1"/>
      <c r="J487" s="46">
        <f t="shared" si="7"/>
        <v>0</v>
      </c>
      <c r="K487" s="50">
        <v>6</v>
      </c>
      <c r="L487" s="13"/>
      <c r="M487" s="13"/>
      <c r="N487" s="13"/>
      <c r="O487" s="13"/>
      <c r="P487" s="13"/>
      <c r="Q487" s="13"/>
    </row>
    <row r="488" spans="1:17" x14ac:dyDescent="0.3">
      <c r="A488" s="7"/>
      <c r="B488" s="8"/>
      <c r="C488" s="11"/>
      <c r="D488" s="30"/>
      <c r="E488" s="30"/>
      <c r="F488" s="30"/>
      <c r="G488" s="30"/>
      <c r="H488" s="30"/>
      <c r="I488" s="8"/>
      <c r="J488" s="47"/>
      <c r="K488" s="50"/>
      <c r="L488" s="13"/>
      <c r="M488" s="13"/>
      <c r="N488" s="13"/>
      <c r="O488" s="13"/>
      <c r="P488" s="13"/>
      <c r="Q488" s="13"/>
    </row>
    <row r="489" spans="1:17" x14ac:dyDescent="0.3">
      <c r="A489" s="4"/>
      <c r="B489" s="5"/>
      <c r="C489" s="12"/>
      <c r="D489" s="26"/>
      <c r="E489" s="26"/>
      <c r="F489" s="26"/>
      <c r="G489" s="26"/>
      <c r="H489" s="26"/>
      <c r="I489" s="5"/>
      <c r="J489" s="45"/>
      <c r="K489" s="50"/>
      <c r="L489" s="13"/>
      <c r="M489" s="13"/>
      <c r="N489" s="13"/>
      <c r="O489" s="13"/>
      <c r="P489" s="13"/>
      <c r="Q489" s="13"/>
    </row>
    <row r="490" spans="1:17" x14ac:dyDescent="0.3">
      <c r="A490" s="6"/>
      <c r="B490" s="1"/>
      <c r="C490" s="9"/>
      <c r="D490" s="29"/>
      <c r="E490" s="29"/>
      <c r="F490" s="29"/>
      <c r="G490" s="29"/>
      <c r="H490" s="29"/>
      <c r="I490" s="1"/>
      <c r="J490" s="46"/>
      <c r="K490" s="50"/>
      <c r="L490" s="13"/>
      <c r="M490" s="13"/>
      <c r="N490" s="13"/>
      <c r="O490" s="13"/>
      <c r="P490" s="13"/>
      <c r="Q490" s="13"/>
    </row>
    <row r="491" spans="1:17" x14ac:dyDescent="0.3">
      <c r="A491" s="6"/>
      <c r="B491" s="1"/>
      <c r="C491" s="9"/>
      <c r="D491" s="29"/>
      <c r="E491" s="29"/>
      <c r="F491" s="29"/>
      <c r="G491" s="29"/>
      <c r="H491" s="29"/>
      <c r="I491" s="1"/>
      <c r="J491" s="46"/>
      <c r="K491" s="50"/>
      <c r="L491" s="13"/>
      <c r="M491" s="13"/>
      <c r="N491" s="13"/>
      <c r="O491" s="13"/>
      <c r="P491" s="13"/>
      <c r="Q491" s="13"/>
    </row>
    <row r="492" spans="1:17" x14ac:dyDescent="0.3">
      <c r="A492" s="6"/>
      <c r="B492" s="1"/>
      <c r="C492" s="9"/>
      <c r="D492" s="29"/>
      <c r="E492" s="29"/>
      <c r="F492" s="29"/>
      <c r="G492" s="29"/>
      <c r="H492" s="29"/>
      <c r="I492" s="1"/>
      <c r="J492" s="46"/>
      <c r="K492" s="50"/>
      <c r="L492" s="13"/>
      <c r="M492" s="13"/>
      <c r="N492" s="13"/>
      <c r="O492" s="13"/>
      <c r="P492" s="13"/>
      <c r="Q492" s="13"/>
    </row>
    <row r="493" spans="1:17" x14ac:dyDescent="0.3">
      <c r="A493" s="6"/>
      <c r="B493" s="1"/>
      <c r="C493" s="9"/>
      <c r="D493" s="29"/>
      <c r="E493" s="29"/>
      <c r="F493" s="29"/>
      <c r="G493" s="29"/>
      <c r="H493" s="29"/>
      <c r="I493" s="1"/>
      <c r="J493" s="46"/>
      <c r="K493" s="50"/>
      <c r="L493" s="13"/>
      <c r="M493" s="13"/>
      <c r="N493" s="13"/>
      <c r="O493" s="13"/>
      <c r="P493" s="13"/>
      <c r="Q493" s="13"/>
    </row>
    <row r="494" spans="1:17" x14ac:dyDescent="0.3">
      <c r="A494" s="6"/>
      <c r="B494" s="1"/>
      <c r="C494" s="9"/>
      <c r="D494" s="29"/>
      <c r="E494" s="29"/>
      <c r="F494" s="29"/>
      <c r="G494" s="29"/>
      <c r="H494" s="29"/>
      <c r="I494" s="1"/>
      <c r="J494" s="46"/>
      <c r="K494" s="50"/>
      <c r="L494" s="13"/>
      <c r="M494" s="13"/>
      <c r="N494" s="13"/>
      <c r="O494" s="13"/>
      <c r="P494" s="13"/>
      <c r="Q494" s="13"/>
    </row>
    <row r="495" spans="1:17" x14ac:dyDescent="0.3">
      <c r="A495" s="6"/>
      <c r="B495" s="1"/>
      <c r="C495" s="9"/>
      <c r="D495" s="29"/>
      <c r="E495" s="29"/>
      <c r="F495" s="29"/>
      <c r="G495" s="29"/>
      <c r="H495" s="29"/>
      <c r="I495" s="1"/>
      <c r="J495" s="46"/>
      <c r="K495" s="50"/>
      <c r="L495" s="13"/>
      <c r="M495" s="13"/>
      <c r="N495" s="13"/>
      <c r="O495" s="13"/>
      <c r="P495" s="13"/>
      <c r="Q495" s="13"/>
    </row>
    <row r="496" spans="1:17" x14ac:dyDescent="0.3">
      <c r="A496" s="6"/>
      <c r="B496" s="1"/>
      <c r="C496" s="9"/>
      <c r="D496" s="29"/>
      <c r="E496" s="29"/>
      <c r="F496" s="29"/>
      <c r="G496" s="29"/>
      <c r="H496" s="29"/>
      <c r="I496" s="1"/>
      <c r="J496" s="46"/>
      <c r="K496" s="50"/>
      <c r="L496" s="13"/>
      <c r="M496" s="13"/>
      <c r="N496" s="13"/>
      <c r="O496" s="13"/>
      <c r="P496" s="13"/>
      <c r="Q496" s="13"/>
    </row>
    <row r="497" spans="1:17" x14ac:dyDescent="0.3">
      <c r="A497" s="6"/>
      <c r="B497" s="1"/>
      <c r="C497" s="9"/>
      <c r="D497" s="29"/>
      <c r="E497" s="29"/>
      <c r="F497" s="29"/>
      <c r="G497" s="29"/>
      <c r="H497" s="29"/>
      <c r="I497" s="1"/>
      <c r="J497" s="46"/>
      <c r="K497" s="50"/>
      <c r="L497" s="13"/>
      <c r="M497" s="13"/>
      <c r="N497" s="13"/>
      <c r="O497" s="13"/>
      <c r="P497" s="13"/>
      <c r="Q497" s="13"/>
    </row>
    <row r="498" spans="1:17" x14ac:dyDescent="0.3">
      <c r="A498" s="6"/>
      <c r="B498" s="1"/>
      <c r="C498" s="9"/>
      <c r="D498" s="29"/>
      <c r="E498" s="29"/>
      <c r="F498" s="29"/>
      <c r="G498" s="29"/>
      <c r="H498" s="29"/>
      <c r="I498" s="1"/>
      <c r="J498" s="46"/>
      <c r="K498" s="50"/>
      <c r="L498" s="13"/>
      <c r="M498" s="13"/>
      <c r="N498" s="13"/>
      <c r="O498" s="13"/>
      <c r="P498" s="13"/>
      <c r="Q498" s="13"/>
    </row>
    <row r="499" spans="1:17" x14ac:dyDescent="0.3">
      <c r="A499" s="6"/>
      <c r="B499" s="1"/>
      <c r="C499" s="9"/>
      <c r="D499" s="29"/>
      <c r="E499" s="29"/>
      <c r="F499" s="29"/>
      <c r="G499" s="29"/>
      <c r="H499" s="29"/>
      <c r="I499" s="1"/>
      <c r="J499" s="46"/>
      <c r="K499" s="50"/>
      <c r="L499" s="13"/>
      <c r="M499" s="13"/>
      <c r="N499" s="13"/>
      <c r="O499" s="13"/>
      <c r="P499" s="13"/>
      <c r="Q499" s="13"/>
    </row>
    <row r="500" spans="1:17" x14ac:dyDescent="0.3">
      <c r="A500" s="6"/>
      <c r="B500" s="1"/>
      <c r="C500" s="9"/>
      <c r="D500" s="29"/>
      <c r="E500" s="29"/>
      <c r="F500" s="29"/>
      <c r="G500" s="29"/>
      <c r="H500" s="29"/>
      <c r="I500" s="1"/>
      <c r="J500" s="46"/>
      <c r="K500" s="50"/>
      <c r="L500" s="13"/>
      <c r="M500" s="13"/>
      <c r="N500" s="13"/>
      <c r="O500" s="13"/>
      <c r="P500" s="13"/>
      <c r="Q500" s="13"/>
    </row>
    <row r="501" spans="1:17" x14ac:dyDescent="0.3">
      <c r="A501" s="6" t="s">
        <v>264</v>
      </c>
      <c r="B501" s="1" t="s">
        <v>265</v>
      </c>
      <c r="C501" s="9"/>
      <c r="D501" s="61"/>
      <c r="E501" s="61"/>
      <c r="F501" s="61"/>
      <c r="G501" s="61"/>
      <c r="H501" s="61"/>
      <c r="I501" s="1"/>
      <c r="J501" s="46">
        <f t="shared" si="7"/>
        <v>0</v>
      </c>
      <c r="K501" s="50">
        <v>-4</v>
      </c>
      <c r="L501" s="13"/>
      <c r="M501" s="13"/>
      <c r="N501" s="13"/>
      <c r="O501" s="13"/>
      <c r="P501" s="13"/>
      <c r="Q501" s="13"/>
    </row>
    <row r="502" spans="1:17" x14ac:dyDescent="0.3">
      <c r="A502" s="6"/>
      <c r="B502" s="1"/>
      <c r="C502" s="9"/>
      <c r="D502" s="29"/>
      <c r="E502" s="29"/>
      <c r="F502" s="29"/>
      <c r="G502" s="29"/>
      <c r="H502" s="29"/>
      <c r="I502" s="1"/>
      <c r="J502" s="46"/>
      <c r="K502" s="50"/>
      <c r="L502" s="13"/>
      <c r="M502" s="13"/>
      <c r="N502" s="13"/>
      <c r="O502" s="13"/>
      <c r="P502" s="13"/>
      <c r="Q502" s="13"/>
    </row>
    <row r="503" spans="1:17" x14ac:dyDescent="0.3">
      <c r="A503" s="6" t="s">
        <v>266</v>
      </c>
      <c r="B503" s="1" t="s">
        <v>267</v>
      </c>
      <c r="C503" s="9"/>
      <c r="D503" s="61"/>
      <c r="E503" s="61"/>
      <c r="F503" s="61"/>
      <c r="G503" s="61"/>
      <c r="H503" s="61"/>
      <c r="I503" s="1"/>
      <c r="J503" s="46">
        <f t="shared" si="7"/>
        <v>0</v>
      </c>
      <c r="K503" s="50">
        <v>14.5</v>
      </c>
      <c r="L503" s="13"/>
      <c r="M503" s="13"/>
      <c r="N503" s="13"/>
      <c r="O503" s="13"/>
      <c r="P503" s="13"/>
      <c r="Q503" s="13"/>
    </row>
    <row r="504" spans="1:17" x14ac:dyDescent="0.3">
      <c r="A504" s="7"/>
      <c r="B504" s="8"/>
      <c r="C504" s="11"/>
      <c r="D504" s="30"/>
      <c r="E504" s="30"/>
      <c r="F504" s="30"/>
      <c r="G504" s="30"/>
      <c r="H504" s="30"/>
      <c r="I504" s="8"/>
      <c r="J504" s="47"/>
      <c r="K504" s="50"/>
      <c r="L504" s="13"/>
      <c r="M504" s="13"/>
      <c r="N504" s="13"/>
      <c r="O504" s="13"/>
      <c r="P504" s="13"/>
      <c r="Q504" s="13"/>
    </row>
    <row r="505" spans="1:17" x14ac:dyDescent="0.3">
      <c r="A505" s="4"/>
      <c r="B505" s="5"/>
      <c r="C505" s="12"/>
      <c r="D505" s="26"/>
      <c r="E505" s="26"/>
      <c r="F505" s="26"/>
      <c r="G505" s="26"/>
      <c r="H505" s="26"/>
      <c r="I505" s="5"/>
      <c r="J505" s="45"/>
      <c r="K505" s="50"/>
      <c r="L505" s="13"/>
      <c r="M505" s="13"/>
      <c r="N505" s="13"/>
      <c r="O505" s="13"/>
      <c r="P505" s="13"/>
      <c r="Q505" s="13"/>
    </row>
    <row r="506" spans="1:17" x14ac:dyDescent="0.3">
      <c r="A506" s="6"/>
      <c r="B506" s="1"/>
      <c r="C506" s="9"/>
      <c r="D506" s="29"/>
      <c r="E506" s="29"/>
      <c r="F506" s="29"/>
      <c r="G506" s="29"/>
      <c r="H506" s="29"/>
      <c r="I506" s="1"/>
      <c r="J506" s="46"/>
      <c r="K506" s="50"/>
      <c r="L506" s="13"/>
      <c r="M506" s="13"/>
      <c r="N506" s="13"/>
      <c r="O506" s="13"/>
      <c r="P506" s="13"/>
      <c r="Q506" s="13"/>
    </row>
    <row r="507" spans="1:17" x14ac:dyDescent="0.3">
      <c r="A507" s="6"/>
      <c r="B507" s="1"/>
      <c r="C507" s="9"/>
      <c r="D507" s="29"/>
      <c r="E507" s="29"/>
      <c r="F507" s="29"/>
      <c r="G507" s="29"/>
      <c r="H507" s="29"/>
      <c r="I507" s="1"/>
      <c r="J507" s="46"/>
      <c r="K507" s="50"/>
      <c r="L507" s="13"/>
      <c r="M507" s="13"/>
      <c r="N507" s="13"/>
      <c r="O507" s="13"/>
      <c r="P507" s="13"/>
      <c r="Q507" s="13"/>
    </row>
    <row r="508" spans="1:17" x14ac:dyDescent="0.3">
      <c r="A508" s="6"/>
      <c r="B508" s="1"/>
      <c r="C508" s="9"/>
      <c r="D508" s="29"/>
      <c r="E508" s="29"/>
      <c r="F508" s="29"/>
      <c r="G508" s="29"/>
      <c r="H508" s="29"/>
      <c r="I508" s="1"/>
      <c r="J508" s="46"/>
      <c r="K508" s="50"/>
      <c r="L508" s="13"/>
      <c r="M508" s="13"/>
      <c r="N508" s="13"/>
      <c r="O508" s="13"/>
      <c r="P508" s="13"/>
      <c r="Q508" s="13"/>
    </row>
    <row r="509" spans="1:17" x14ac:dyDescent="0.3">
      <c r="A509" s="6"/>
      <c r="B509" s="1"/>
      <c r="C509" s="9"/>
      <c r="D509" s="29"/>
      <c r="E509" s="29"/>
      <c r="F509" s="29"/>
      <c r="G509" s="29"/>
      <c r="H509" s="29"/>
      <c r="I509" s="1"/>
      <c r="J509" s="46"/>
      <c r="K509" s="50"/>
      <c r="L509" s="13"/>
      <c r="M509" s="13"/>
      <c r="N509" s="13"/>
      <c r="O509" s="13"/>
      <c r="P509" s="13"/>
      <c r="Q509" s="13"/>
    </row>
    <row r="510" spans="1:17" x14ac:dyDescent="0.3">
      <c r="A510" s="6"/>
      <c r="B510" s="1"/>
      <c r="C510" s="9"/>
      <c r="D510" s="29"/>
      <c r="E510" s="29"/>
      <c r="F510" s="29"/>
      <c r="G510" s="29"/>
      <c r="H510" s="29"/>
      <c r="I510" s="1"/>
      <c r="J510" s="46"/>
      <c r="K510" s="50"/>
      <c r="L510" s="13"/>
      <c r="M510" s="13"/>
      <c r="N510" s="13"/>
      <c r="O510" s="13"/>
      <c r="P510" s="13"/>
      <c r="Q510" s="13"/>
    </row>
    <row r="511" spans="1:17" x14ac:dyDescent="0.3">
      <c r="A511" s="6"/>
      <c r="B511" s="1"/>
      <c r="C511" s="9"/>
      <c r="D511" s="29"/>
      <c r="E511" s="29"/>
      <c r="F511" s="29"/>
      <c r="G511" s="29"/>
      <c r="H511" s="29"/>
      <c r="I511" s="1"/>
      <c r="J511" s="46"/>
      <c r="K511" s="50"/>
      <c r="L511" s="13"/>
      <c r="M511" s="13"/>
      <c r="N511" s="13"/>
      <c r="O511" s="13"/>
      <c r="P511" s="13"/>
      <c r="Q511" s="13"/>
    </row>
    <row r="512" spans="1:17" x14ac:dyDescent="0.3">
      <c r="A512" s="6"/>
      <c r="B512" s="1"/>
      <c r="C512" s="9"/>
      <c r="D512" s="29"/>
      <c r="E512" s="29"/>
      <c r="F512" s="29"/>
      <c r="G512" s="29"/>
      <c r="H512" s="29"/>
      <c r="I512" s="1"/>
      <c r="J512" s="46"/>
      <c r="K512" s="50"/>
      <c r="L512" s="13"/>
      <c r="M512" s="13"/>
      <c r="N512" s="13"/>
      <c r="O512" s="13"/>
      <c r="P512" s="13"/>
      <c r="Q512" s="13"/>
    </row>
    <row r="513" spans="1:17" x14ac:dyDescent="0.3">
      <c r="A513" s="6"/>
      <c r="B513" s="1"/>
      <c r="C513" s="9"/>
      <c r="D513" s="29"/>
      <c r="E513" s="29"/>
      <c r="F513" s="29"/>
      <c r="G513" s="29"/>
      <c r="H513" s="29"/>
      <c r="I513" s="1"/>
      <c r="J513" s="46"/>
      <c r="K513" s="50"/>
      <c r="L513" s="13"/>
      <c r="M513" s="13"/>
      <c r="N513" s="13"/>
      <c r="O513" s="13"/>
      <c r="P513" s="13"/>
      <c r="Q513" s="13"/>
    </row>
    <row r="514" spans="1:17" x14ac:dyDescent="0.3">
      <c r="A514" s="6" t="s">
        <v>268</v>
      </c>
      <c r="B514" s="1" t="s">
        <v>269</v>
      </c>
      <c r="C514" s="9"/>
      <c r="D514" s="29"/>
      <c r="E514" s="29"/>
      <c r="F514" s="29"/>
      <c r="G514" s="29"/>
      <c r="H514" s="29"/>
      <c r="I514" s="1"/>
      <c r="J514" s="46"/>
      <c r="K514" s="50"/>
      <c r="L514" s="13"/>
      <c r="M514" s="13"/>
      <c r="N514" s="13"/>
      <c r="O514" s="13"/>
      <c r="P514" s="13"/>
      <c r="Q514" s="13"/>
    </row>
    <row r="515" spans="1:17" x14ac:dyDescent="0.3">
      <c r="A515" s="6"/>
      <c r="B515" s="1" t="s">
        <v>270</v>
      </c>
      <c r="C515" s="9"/>
      <c r="D515" s="61"/>
      <c r="E515" s="61"/>
      <c r="F515" s="61"/>
      <c r="G515" s="61"/>
      <c r="H515" s="61"/>
      <c r="I515" s="1"/>
      <c r="J515" s="46">
        <f t="shared" si="7"/>
        <v>0</v>
      </c>
      <c r="K515" s="50">
        <v>20</v>
      </c>
      <c r="L515" s="13"/>
      <c r="M515" s="13"/>
      <c r="N515" s="13"/>
      <c r="O515" s="13"/>
      <c r="P515" s="13"/>
      <c r="Q515" s="13"/>
    </row>
    <row r="516" spans="1:17" x14ac:dyDescent="0.3">
      <c r="A516" s="6"/>
      <c r="B516" s="1"/>
      <c r="C516" s="9"/>
      <c r="D516" s="29"/>
      <c r="E516" s="29"/>
      <c r="F516" s="29"/>
      <c r="G516" s="29"/>
      <c r="H516" s="29"/>
      <c r="I516" s="1"/>
      <c r="J516" s="46"/>
      <c r="K516" s="50"/>
      <c r="L516" s="13"/>
      <c r="M516" s="13"/>
      <c r="N516" s="13"/>
      <c r="O516" s="13"/>
      <c r="P516" s="13"/>
      <c r="Q516" s="13"/>
    </row>
    <row r="517" spans="1:17" x14ac:dyDescent="0.3">
      <c r="A517" s="6" t="s">
        <v>271</v>
      </c>
      <c r="B517" s="1" t="s">
        <v>273</v>
      </c>
      <c r="C517" s="9"/>
      <c r="D517" s="29"/>
      <c r="E517" s="29"/>
      <c r="F517" s="29"/>
      <c r="G517" s="29"/>
      <c r="H517" s="29"/>
      <c r="I517" s="1"/>
      <c r="J517" s="46"/>
      <c r="K517" s="50"/>
      <c r="L517" s="13"/>
      <c r="M517" s="13"/>
      <c r="N517" s="13"/>
      <c r="O517" s="13"/>
      <c r="P517" s="13"/>
      <c r="Q517" s="13"/>
    </row>
    <row r="518" spans="1:17" x14ac:dyDescent="0.3">
      <c r="A518" s="6"/>
      <c r="B518" s="1" t="s">
        <v>272</v>
      </c>
      <c r="C518" s="9"/>
      <c r="D518" s="61"/>
      <c r="E518" s="61"/>
      <c r="F518" s="61"/>
      <c r="G518" s="61"/>
      <c r="H518" s="61"/>
      <c r="I518" s="1"/>
      <c r="J518" s="46">
        <f t="shared" ref="J518:J541" si="8">COUNTIF(D518,K518)</f>
        <v>0</v>
      </c>
      <c r="K518" s="50">
        <v>7</v>
      </c>
      <c r="L518" s="13"/>
      <c r="M518" s="13"/>
      <c r="N518" s="13"/>
      <c r="O518" s="13"/>
      <c r="P518" s="13"/>
      <c r="Q518" s="13"/>
    </row>
    <row r="519" spans="1:17" x14ac:dyDescent="0.3">
      <c r="A519" s="7"/>
      <c r="B519" s="8"/>
      <c r="C519" s="11"/>
      <c r="D519" s="30"/>
      <c r="E519" s="30"/>
      <c r="F519" s="30"/>
      <c r="G519" s="30"/>
      <c r="H519" s="30"/>
      <c r="I519" s="8"/>
      <c r="J519" s="47"/>
      <c r="K519" s="50"/>
      <c r="L519" s="13"/>
      <c r="M519" s="13"/>
      <c r="N519" s="13"/>
      <c r="O519" s="13"/>
      <c r="P519" s="13"/>
      <c r="Q519" s="13"/>
    </row>
    <row r="520" spans="1:17" x14ac:dyDescent="0.3">
      <c r="A520" s="4"/>
      <c r="B520" s="5"/>
      <c r="C520" s="12"/>
      <c r="D520" s="26"/>
      <c r="E520" s="26"/>
      <c r="F520" s="26"/>
      <c r="G520" s="26"/>
      <c r="H520" s="26"/>
      <c r="I520" s="5"/>
      <c r="J520" s="45"/>
      <c r="K520" s="50"/>
      <c r="L520" s="13"/>
      <c r="M520" s="13"/>
      <c r="N520" s="13"/>
      <c r="O520" s="13"/>
      <c r="P520" s="13"/>
      <c r="Q520" s="13"/>
    </row>
    <row r="521" spans="1:17" x14ac:dyDescent="0.3">
      <c r="A521" s="6" t="s">
        <v>274</v>
      </c>
      <c r="B521" s="1" t="s">
        <v>275</v>
      </c>
      <c r="C521" s="10" t="s">
        <v>3</v>
      </c>
      <c r="D521" s="61"/>
      <c r="E521" s="61"/>
      <c r="F521" s="61"/>
      <c r="G521" s="61"/>
      <c r="H521" s="61"/>
      <c r="I521" s="1" t="s">
        <v>237</v>
      </c>
      <c r="J521" s="46">
        <f t="shared" si="8"/>
        <v>0</v>
      </c>
      <c r="K521" s="50">
        <v>0.6</v>
      </c>
      <c r="L521" s="13"/>
      <c r="M521" s="13"/>
      <c r="N521" s="13"/>
      <c r="O521" s="13"/>
      <c r="P521" s="13"/>
      <c r="Q521" s="13"/>
    </row>
    <row r="522" spans="1:17" x14ac:dyDescent="0.3">
      <c r="A522" s="6"/>
      <c r="B522" s="1"/>
      <c r="C522" s="9"/>
      <c r="D522" s="29"/>
      <c r="E522" s="29"/>
      <c r="F522" s="29"/>
      <c r="G522" s="29"/>
      <c r="H522" s="29"/>
      <c r="I522" s="1"/>
      <c r="J522" s="46"/>
      <c r="K522" s="50"/>
      <c r="L522" s="13"/>
      <c r="M522" s="13"/>
      <c r="N522" s="13"/>
      <c r="O522" s="13"/>
      <c r="P522" s="13"/>
      <c r="Q522" s="13"/>
    </row>
    <row r="523" spans="1:17" x14ac:dyDescent="0.3">
      <c r="A523" s="6" t="s">
        <v>276</v>
      </c>
      <c r="B523" s="1" t="s">
        <v>277</v>
      </c>
      <c r="C523" s="10" t="s">
        <v>3</v>
      </c>
      <c r="D523" s="61"/>
      <c r="E523" s="61"/>
      <c r="F523" s="61"/>
      <c r="G523" s="61"/>
      <c r="H523" s="61"/>
      <c r="I523" s="1" t="s">
        <v>282</v>
      </c>
      <c r="J523" s="46">
        <f t="shared" si="8"/>
        <v>0</v>
      </c>
      <c r="K523" s="50">
        <v>270</v>
      </c>
      <c r="L523" s="13"/>
      <c r="M523" s="13"/>
      <c r="N523" s="13"/>
      <c r="O523" s="13"/>
      <c r="P523" s="13"/>
      <c r="Q523" s="13"/>
    </row>
    <row r="524" spans="1:17" x14ac:dyDescent="0.3">
      <c r="A524" s="6"/>
      <c r="B524" s="1"/>
      <c r="C524" s="9"/>
      <c r="D524" s="29"/>
      <c r="E524" s="29"/>
      <c r="F524" s="29"/>
      <c r="G524" s="29"/>
      <c r="H524" s="29"/>
      <c r="I524" s="1"/>
      <c r="J524" s="46"/>
      <c r="K524" s="50"/>
      <c r="L524" s="13"/>
      <c r="M524" s="13"/>
      <c r="N524" s="13"/>
      <c r="O524" s="13"/>
      <c r="P524" s="13"/>
      <c r="Q524" s="13"/>
    </row>
    <row r="525" spans="1:17" x14ac:dyDescent="0.3">
      <c r="A525" s="6" t="s">
        <v>278</v>
      </c>
      <c r="B525" s="1" t="s">
        <v>279</v>
      </c>
      <c r="C525" s="10" t="s">
        <v>3</v>
      </c>
      <c r="D525" s="61"/>
      <c r="E525" s="61"/>
      <c r="F525" s="61"/>
      <c r="G525" s="61"/>
      <c r="H525" s="61"/>
      <c r="I525" s="1" t="s">
        <v>40</v>
      </c>
      <c r="J525" s="46">
        <f t="shared" si="8"/>
        <v>0</v>
      </c>
      <c r="K525" s="50">
        <v>0.30499999999999999</v>
      </c>
      <c r="L525" s="13"/>
      <c r="M525" s="13"/>
      <c r="N525" s="13"/>
      <c r="O525" s="13"/>
      <c r="P525" s="13"/>
      <c r="Q525" s="13"/>
    </row>
    <row r="526" spans="1:17" x14ac:dyDescent="0.3">
      <c r="A526" s="6"/>
      <c r="B526" s="1"/>
      <c r="C526" s="9"/>
      <c r="D526" s="29"/>
      <c r="E526" s="29"/>
      <c r="F526" s="29"/>
      <c r="G526" s="29"/>
      <c r="H526" s="29"/>
      <c r="I526" s="1"/>
      <c r="J526" s="46"/>
      <c r="K526" s="50"/>
      <c r="L526" s="13"/>
      <c r="M526" s="13"/>
      <c r="N526" s="13"/>
      <c r="O526" s="13"/>
      <c r="P526" s="13"/>
      <c r="Q526" s="13"/>
    </row>
    <row r="527" spans="1:17" x14ac:dyDescent="0.3">
      <c r="A527" s="6" t="s">
        <v>280</v>
      </c>
      <c r="B527" s="1" t="s">
        <v>281</v>
      </c>
      <c r="C527" s="10" t="s">
        <v>3</v>
      </c>
      <c r="D527" s="61"/>
      <c r="E527" s="61"/>
      <c r="F527" s="61"/>
      <c r="G527" s="61"/>
      <c r="H527" s="61"/>
      <c r="I527" s="1" t="s">
        <v>283</v>
      </c>
      <c r="J527" s="46">
        <f t="shared" si="8"/>
        <v>0</v>
      </c>
      <c r="K527" s="50">
        <v>2.5</v>
      </c>
      <c r="L527" s="13"/>
      <c r="M527" s="13"/>
      <c r="N527" s="13"/>
      <c r="O527" s="13"/>
      <c r="P527" s="13"/>
      <c r="Q527" s="13"/>
    </row>
    <row r="528" spans="1:17" x14ac:dyDescent="0.3">
      <c r="A528" s="7"/>
      <c r="B528" s="8"/>
      <c r="C528" s="11"/>
      <c r="D528" s="30"/>
      <c r="E528" s="30"/>
      <c r="F528" s="30"/>
      <c r="G528" s="30"/>
      <c r="H528" s="30"/>
      <c r="I528" s="8"/>
      <c r="J528" s="47"/>
      <c r="K528" s="50"/>
      <c r="L528" s="13"/>
      <c r="M528" s="13"/>
      <c r="N528" s="13"/>
      <c r="O528" s="13"/>
      <c r="P528" s="13"/>
      <c r="Q528" s="13"/>
    </row>
    <row r="529" spans="1:17" x14ac:dyDescent="0.3">
      <c r="A529" s="4"/>
      <c r="B529" s="5"/>
      <c r="C529" s="12"/>
      <c r="D529" s="26"/>
      <c r="E529" s="26"/>
      <c r="F529" s="26"/>
      <c r="G529" s="26"/>
      <c r="H529" s="26"/>
      <c r="I529" s="5"/>
      <c r="J529" s="45"/>
      <c r="K529" s="50"/>
      <c r="L529" s="13"/>
      <c r="M529" s="13"/>
      <c r="N529" s="13"/>
      <c r="O529" s="13"/>
      <c r="P529" s="13"/>
      <c r="Q529" s="13"/>
    </row>
    <row r="530" spans="1:17" x14ac:dyDescent="0.3">
      <c r="A530" s="6"/>
      <c r="B530" s="1"/>
      <c r="C530" s="9"/>
      <c r="D530" s="29"/>
      <c r="E530" s="29"/>
      <c r="F530" s="29"/>
      <c r="G530" s="29"/>
      <c r="H530" s="29"/>
      <c r="I530" s="1"/>
      <c r="J530" s="46"/>
      <c r="K530" s="50"/>
      <c r="L530" s="13"/>
      <c r="M530" s="13"/>
      <c r="N530" s="13"/>
      <c r="O530" s="13"/>
      <c r="P530" s="13"/>
      <c r="Q530" s="13"/>
    </row>
    <row r="531" spans="1:17" x14ac:dyDescent="0.3">
      <c r="A531" s="6"/>
      <c r="B531" s="1"/>
      <c r="C531" s="9"/>
      <c r="D531" s="29"/>
      <c r="E531" s="29"/>
      <c r="F531" s="29"/>
      <c r="G531" s="29"/>
      <c r="H531" s="29"/>
      <c r="I531" s="1"/>
      <c r="J531" s="46"/>
      <c r="K531" s="50"/>
      <c r="L531" s="13"/>
      <c r="M531" s="13"/>
      <c r="N531" s="13"/>
      <c r="O531" s="13"/>
      <c r="P531" s="13"/>
      <c r="Q531" s="13"/>
    </row>
    <row r="532" spans="1:17" x14ac:dyDescent="0.3">
      <c r="A532" s="6"/>
      <c r="B532" s="1"/>
      <c r="C532" s="9"/>
      <c r="D532" s="29"/>
      <c r="E532" s="29"/>
      <c r="F532" s="29"/>
      <c r="G532" s="29"/>
      <c r="H532" s="29"/>
      <c r="I532" s="1"/>
      <c r="J532" s="46"/>
      <c r="K532" s="50"/>
      <c r="L532" s="13"/>
      <c r="M532" s="13"/>
      <c r="N532" s="13"/>
      <c r="O532" s="13"/>
      <c r="P532" s="13"/>
      <c r="Q532" s="13"/>
    </row>
    <row r="533" spans="1:17" x14ac:dyDescent="0.3">
      <c r="A533" s="6"/>
      <c r="B533" s="1"/>
      <c r="C533" s="9"/>
      <c r="D533" s="29"/>
      <c r="E533" s="29"/>
      <c r="F533" s="29"/>
      <c r="G533" s="29"/>
      <c r="H533" s="29"/>
      <c r="I533" s="1"/>
      <c r="J533" s="46"/>
      <c r="K533" s="50"/>
      <c r="L533" s="13"/>
      <c r="M533" s="13"/>
      <c r="N533" s="13"/>
      <c r="O533" s="13"/>
      <c r="P533" s="13"/>
      <c r="Q533" s="13"/>
    </row>
    <row r="534" spans="1:17" x14ac:dyDescent="0.3">
      <c r="A534" s="6"/>
      <c r="B534" s="1"/>
      <c r="C534" s="9"/>
      <c r="D534" s="29"/>
      <c r="E534" s="29"/>
      <c r="F534" s="29"/>
      <c r="G534" s="29"/>
      <c r="H534" s="29"/>
      <c r="I534" s="1"/>
      <c r="J534" s="46"/>
      <c r="K534" s="50"/>
      <c r="L534" s="13"/>
      <c r="M534" s="13"/>
      <c r="N534" s="13"/>
      <c r="O534" s="13"/>
      <c r="P534" s="13"/>
      <c r="Q534" s="13"/>
    </row>
    <row r="535" spans="1:17" x14ac:dyDescent="0.3">
      <c r="A535" s="6"/>
      <c r="B535" s="1"/>
      <c r="C535" s="9"/>
      <c r="D535" s="29"/>
      <c r="E535" s="29"/>
      <c r="F535" s="29"/>
      <c r="G535" s="29"/>
      <c r="H535" s="29"/>
      <c r="I535" s="1"/>
      <c r="J535" s="46"/>
      <c r="K535" s="50"/>
      <c r="L535" s="13"/>
      <c r="M535" s="13"/>
      <c r="N535" s="13"/>
      <c r="O535" s="13"/>
      <c r="P535" s="13"/>
      <c r="Q535" s="13"/>
    </row>
    <row r="536" spans="1:17" x14ac:dyDescent="0.3">
      <c r="A536" s="6"/>
      <c r="B536" s="1"/>
      <c r="C536" s="9"/>
      <c r="D536" s="29"/>
      <c r="E536" s="29"/>
      <c r="F536" s="29"/>
      <c r="G536" s="29"/>
      <c r="H536" s="29"/>
      <c r="I536" s="1"/>
      <c r="J536" s="46"/>
      <c r="K536" s="50"/>
      <c r="L536" s="13"/>
      <c r="M536" s="13"/>
      <c r="N536" s="13"/>
      <c r="O536" s="13"/>
      <c r="P536" s="13"/>
      <c r="Q536" s="13"/>
    </row>
    <row r="537" spans="1:17" x14ac:dyDescent="0.3">
      <c r="A537" s="6"/>
      <c r="B537" s="1"/>
      <c r="C537" s="9"/>
      <c r="D537" s="29"/>
      <c r="E537" s="29"/>
      <c r="F537" s="29"/>
      <c r="G537" s="29"/>
      <c r="H537" s="29"/>
      <c r="I537" s="1"/>
      <c r="J537" s="46"/>
      <c r="K537" s="50"/>
      <c r="L537" s="13"/>
      <c r="M537" s="13"/>
      <c r="N537" s="13"/>
      <c r="O537" s="13"/>
      <c r="P537" s="13"/>
      <c r="Q537" s="13"/>
    </row>
    <row r="538" spans="1:17" x14ac:dyDescent="0.3">
      <c r="A538" s="6"/>
      <c r="B538" s="1" t="s">
        <v>284</v>
      </c>
      <c r="C538" s="9"/>
      <c r="D538" s="29"/>
      <c r="E538" s="29"/>
      <c r="F538" s="29"/>
      <c r="G538" s="29"/>
      <c r="H538" s="29"/>
      <c r="I538" s="1"/>
      <c r="J538" s="46"/>
      <c r="K538" s="50"/>
      <c r="L538" s="13"/>
      <c r="M538" s="13"/>
      <c r="N538" s="13"/>
      <c r="O538" s="13"/>
      <c r="P538" s="13"/>
      <c r="Q538" s="13"/>
    </row>
    <row r="539" spans="1:17" x14ac:dyDescent="0.3">
      <c r="A539" s="6"/>
      <c r="B539" s="1" t="s">
        <v>285</v>
      </c>
      <c r="C539" s="9"/>
      <c r="D539" s="29"/>
      <c r="E539" s="29"/>
      <c r="F539" s="29"/>
      <c r="G539" s="29"/>
      <c r="H539" s="29"/>
      <c r="I539" s="1"/>
      <c r="J539" s="46"/>
      <c r="K539" s="50"/>
      <c r="L539" s="13"/>
      <c r="M539" s="13"/>
      <c r="N539" s="13"/>
      <c r="O539" s="13"/>
      <c r="P539" s="13"/>
      <c r="Q539" s="13"/>
    </row>
    <row r="540" spans="1:17" x14ac:dyDescent="0.3">
      <c r="A540" s="6"/>
      <c r="B540" s="1"/>
      <c r="C540" s="9"/>
      <c r="D540" s="29"/>
      <c r="E540" s="29"/>
      <c r="F540" s="29"/>
      <c r="G540" s="29"/>
      <c r="H540" s="29"/>
      <c r="I540" s="1"/>
      <c r="J540" s="46"/>
      <c r="K540" s="50"/>
      <c r="L540" s="13"/>
      <c r="M540" s="13"/>
      <c r="N540" s="13"/>
      <c r="O540" s="13"/>
      <c r="P540" s="13"/>
      <c r="Q540" s="13"/>
    </row>
    <row r="541" spans="1:17" x14ac:dyDescent="0.3">
      <c r="A541" s="6" t="s">
        <v>286</v>
      </c>
      <c r="B541" s="1" t="s">
        <v>287</v>
      </c>
      <c r="C541" s="9"/>
      <c r="D541" s="61"/>
      <c r="E541" s="61"/>
      <c r="F541" s="61"/>
      <c r="G541" s="61"/>
      <c r="H541" s="61"/>
      <c r="I541" s="1" t="s">
        <v>121</v>
      </c>
      <c r="J541" s="46">
        <f t="shared" si="8"/>
        <v>0</v>
      </c>
      <c r="K541" s="50">
        <v>30</v>
      </c>
      <c r="L541" s="13"/>
      <c r="M541" s="13"/>
      <c r="N541" s="13"/>
      <c r="O541" s="13"/>
      <c r="P541" s="13"/>
      <c r="Q541" s="13"/>
    </row>
    <row r="542" spans="1:17" x14ac:dyDescent="0.3">
      <c r="A542" s="7"/>
      <c r="B542" s="8"/>
      <c r="C542" s="11"/>
      <c r="D542" s="30"/>
      <c r="E542" s="30"/>
      <c r="F542" s="30"/>
      <c r="G542" s="30"/>
      <c r="H542" s="30"/>
      <c r="I542" s="8"/>
      <c r="J542" s="47"/>
      <c r="K542" s="50"/>
      <c r="L542" s="13"/>
      <c r="M542" s="13"/>
      <c r="N542" s="13"/>
      <c r="O542" s="13"/>
      <c r="P542" s="13"/>
      <c r="Q542" s="13"/>
    </row>
    <row r="543" spans="1:17" x14ac:dyDescent="0.3">
      <c r="A543" s="4"/>
      <c r="B543" s="5"/>
      <c r="C543" s="12"/>
      <c r="D543" s="26"/>
      <c r="E543" s="26"/>
      <c r="F543" s="26"/>
      <c r="G543" s="26"/>
      <c r="H543" s="26"/>
      <c r="I543" s="5"/>
      <c r="J543" s="45"/>
      <c r="K543" s="50"/>
      <c r="L543" s="13"/>
      <c r="M543" s="13"/>
      <c r="N543" s="13"/>
      <c r="O543" s="13"/>
      <c r="P543" s="13"/>
      <c r="Q543" s="13"/>
    </row>
    <row r="544" spans="1:17" x14ac:dyDescent="0.3">
      <c r="A544" s="6"/>
      <c r="B544" s="1" t="s">
        <v>288</v>
      </c>
      <c r="C544" s="9"/>
      <c r="D544" s="29"/>
      <c r="E544" s="29"/>
      <c r="F544" s="29"/>
      <c r="G544" s="29"/>
      <c r="H544" s="29"/>
      <c r="I544" s="1"/>
      <c r="J544" s="46"/>
      <c r="K544" s="50"/>
      <c r="L544" s="13"/>
      <c r="M544" s="13"/>
      <c r="N544" s="13"/>
      <c r="O544" s="13"/>
      <c r="P544" s="13"/>
      <c r="Q544" s="13"/>
    </row>
    <row r="545" spans="1:18" x14ac:dyDescent="0.3">
      <c r="A545" s="6"/>
      <c r="B545" s="1" t="s">
        <v>289</v>
      </c>
      <c r="C545" s="9"/>
      <c r="D545" s="29"/>
      <c r="E545" s="29"/>
      <c r="F545" s="29"/>
      <c r="G545" s="29"/>
      <c r="H545" s="29"/>
      <c r="I545" s="1"/>
      <c r="J545" s="46"/>
      <c r="K545" s="50"/>
      <c r="L545" s="13"/>
      <c r="M545" s="13"/>
      <c r="N545" s="13"/>
      <c r="O545" s="13"/>
      <c r="P545" s="13"/>
      <c r="Q545" s="13"/>
    </row>
    <row r="546" spans="1:18" x14ac:dyDescent="0.3">
      <c r="A546" s="6"/>
      <c r="B546" s="1"/>
      <c r="C546" s="9"/>
      <c r="D546" s="29"/>
      <c r="E546" s="29"/>
      <c r="F546" s="29"/>
      <c r="G546" s="29"/>
      <c r="H546" s="29"/>
      <c r="I546" s="1"/>
      <c r="J546" s="46"/>
      <c r="K546" s="50"/>
      <c r="L546" s="13"/>
      <c r="M546" s="13"/>
      <c r="N546" s="13"/>
      <c r="O546" s="13"/>
      <c r="P546" s="13"/>
      <c r="Q546" s="13"/>
    </row>
    <row r="547" spans="1:18" x14ac:dyDescent="0.3">
      <c r="A547" s="6"/>
      <c r="B547" s="1"/>
      <c r="C547" s="9"/>
      <c r="D547" s="29"/>
      <c r="E547" s="29"/>
      <c r="F547" s="29"/>
      <c r="G547" s="29"/>
      <c r="H547" s="29"/>
      <c r="I547" s="1"/>
      <c r="J547" s="46"/>
      <c r="K547" s="50"/>
      <c r="L547" s="13"/>
      <c r="M547" s="13"/>
      <c r="N547" s="13"/>
      <c r="O547" s="13"/>
      <c r="P547" s="13"/>
      <c r="Q547" s="13"/>
      <c r="R547" s="19"/>
    </row>
    <row r="548" spans="1:18" x14ac:dyDescent="0.3">
      <c r="A548" s="6"/>
      <c r="B548" s="1"/>
      <c r="C548" s="9"/>
      <c r="D548" s="29"/>
      <c r="E548" s="29"/>
      <c r="F548" s="29"/>
      <c r="G548" s="29"/>
      <c r="H548" s="29"/>
      <c r="I548" s="1"/>
      <c r="J548" s="46"/>
      <c r="K548" s="50"/>
      <c r="L548" s="13"/>
      <c r="M548" s="13"/>
      <c r="N548" s="13"/>
      <c r="O548" s="13"/>
      <c r="P548" s="13"/>
      <c r="Q548" s="13" t="s">
        <v>290</v>
      </c>
      <c r="R548" s="20">
        <v>4.3999999999999997E-2</v>
      </c>
    </row>
    <row r="549" spans="1:18" x14ac:dyDescent="0.3">
      <c r="A549" s="6"/>
      <c r="B549" s="1"/>
      <c r="C549" s="9"/>
      <c r="D549" s="29"/>
      <c r="E549" s="29"/>
      <c r="F549" s="29"/>
      <c r="G549" s="29"/>
      <c r="H549" s="29"/>
      <c r="I549" s="1"/>
      <c r="J549" s="46"/>
      <c r="K549" s="50"/>
      <c r="L549" s="13"/>
      <c r="M549" s="13"/>
      <c r="N549" s="13"/>
      <c r="O549" s="13"/>
      <c r="P549" s="13"/>
      <c r="Q549" s="21" t="s">
        <v>291</v>
      </c>
      <c r="R549" s="20">
        <v>0.184</v>
      </c>
    </row>
    <row r="550" spans="1:18" x14ac:dyDescent="0.3">
      <c r="A550" s="6"/>
      <c r="B550" s="1"/>
      <c r="C550" s="9"/>
      <c r="D550" s="29"/>
      <c r="E550" s="29"/>
      <c r="F550" s="29"/>
      <c r="G550" s="29"/>
      <c r="H550" s="29"/>
      <c r="I550" s="1"/>
      <c r="J550" s="46"/>
      <c r="K550" s="50"/>
      <c r="L550" s="13"/>
      <c r="M550" s="13"/>
      <c r="N550" s="13"/>
      <c r="O550" s="13"/>
      <c r="P550" s="13"/>
      <c r="Q550" s="14" t="s">
        <v>292</v>
      </c>
      <c r="R550" s="20">
        <v>0.19400000000000001</v>
      </c>
    </row>
    <row r="551" spans="1:18" x14ac:dyDescent="0.3">
      <c r="A551" s="6"/>
      <c r="B551" s="1"/>
      <c r="C551" s="9"/>
      <c r="D551" s="29"/>
      <c r="E551" s="29"/>
      <c r="F551" s="29"/>
      <c r="G551" s="29"/>
      <c r="H551" s="29"/>
      <c r="I551" s="1"/>
      <c r="J551" s="46"/>
      <c r="K551" s="50"/>
      <c r="L551" s="13"/>
      <c r="M551" s="13"/>
      <c r="N551" s="13"/>
      <c r="O551" s="13"/>
      <c r="P551" s="13"/>
      <c r="Q551" s="14" t="s">
        <v>293</v>
      </c>
      <c r="R551" s="20">
        <v>0.1</v>
      </c>
    </row>
    <row r="552" spans="1:18" x14ac:dyDescent="0.3">
      <c r="A552" s="6"/>
      <c r="B552" s="1"/>
      <c r="C552" s="9"/>
      <c r="D552" s="29"/>
      <c r="E552" s="29"/>
      <c r="F552" s="29"/>
      <c r="G552" s="29"/>
      <c r="H552" s="29"/>
      <c r="I552" s="1"/>
      <c r="J552" s="46"/>
      <c r="K552" s="50"/>
      <c r="L552" s="13"/>
      <c r="M552" s="13"/>
      <c r="N552" s="13"/>
      <c r="O552" s="13"/>
      <c r="P552" s="13"/>
      <c r="Q552" s="14" t="s">
        <v>294</v>
      </c>
      <c r="R552" s="20">
        <v>0.20200000000000001</v>
      </c>
    </row>
    <row r="553" spans="1:18" x14ac:dyDescent="0.3">
      <c r="A553" s="6"/>
      <c r="B553" s="1"/>
      <c r="C553" s="9"/>
      <c r="D553" s="29"/>
      <c r="E553" s="29"/>
      <c r="F553" s="29"/>
      <c r="G553" s="29"/>
      <c r="H553" s="29"/>
      <c r="I553" s="1"/>
      <c r="J553" s="46"/>
      <c r="K553" s="50"/>
      <c r="L553" s="13"/>
      <c r="M553" s="13"/>
      <c r="N553" s="13"/>
      <c r="O553" s="13"/>
      <c r="P553" s="13"/>
      <c r="Q553" s="14" t="s">
        <v>295</v>
      </c>
      <c r="R553" s="20">
        <v>0.183</v>
      </c>
    </row>
    <row r="554" spans="1:18" x14ac:dyDescent="0.3">
      <c r="A554" s="6"/>
      <c r="B554" s="1"/>
      <c r="C554" s="9"/>
      <c r="D554" s="29"/>
      <c r="E554" s="29"/>
      <c r="F554" s="29"/>
      <c r="G554" s="29"/>
      <c r="H554" s="29"/>
      <c r="I554" s="1"/>
      <c r="J554" s="46"/>
      <c r="K554" s="50"/>
      <c r="L554" s="13"/>
      <c r="M554" s="13"/>
      <c r="N554" s="13"/>
      <c r="O554" s="13"/>
      <c r="P554" s="13"/>
      <c r="Q554" s="14" t="s">
        <v>296</v>
      </c>
      <c r="R554" s="20">
        <v>7.0999999999999994E-2</v>
      </c>
    </row>
    <row r="555" spans="1:18" x14ac:dyDescent="0.3">
      <c r="A555" s="6"/>
      <c r="B555" s="1"/>
      <c r="C555" s="9"/>
      <c r="D555" s="29"/>
      <c r="E555" s="29"/>
      <c r="F555" s="29"/>
      <c r="G555" s="29"/>
      <c r="H555" s="29"/>
      <c r="I555" s="1"/>
      <c r="J555" s="46"/>
      <c r="K555" s="50"/>
      <c r="L555" s="13"/>
      <c r="M555" s="13"/>
      <c r="N555" s="13"/>
      <c r="O555" s="13"/>
      <c r="P555" s="13"/>
      <c r="Q555" s="14" t="s">
        <v>297</v>
      </c>
      <c r="R555" s="20">
        <v>2.1000000000000001E-2</v>
      </c>
    </row>
    <row r="556" spans="1:18" x14ac:dyDescent="0.3">
      <c r="A556" s="6"/>
      <c r="B556" s="1" t="s">
        <v>299</v>
      </c>
      <c r="C556" s="9"/>
      <c r="D556" s="29"/>
      <c r="E556" s="29"/>
      <c r="F556" s="29"/>
      <c r="G556" s="29"/>
      <c r="H556" s="29"/>
      <c r="I556" s="1"/>
      <c r="J556" s="46"/>
      <c r="K556" s="50"/>
      <c r="L556" s="13"/>
      <c r="M556" s="13"/>
      <c r="N556" s="13"/>
      <c r="O556" s="13"/>
      <c r="P556" s="13"/>
      <c r="Q556" s="14" t="s">
        <v>298</v>
      </c>
      <c r="R556" s="20">
        <v>1E-3</v>
      </c>
    </row>
    <row r="557" spans="1:18" x14ac:dyDescent="0.3">
      <c r="A557" s="6"/>
      <c r="B557" s="1"/>
      <c r="C557" s="9"/>
      <c r="D557" s="29"/>
      <c r="E557" s="29"/>
      <c r="F557" s="29"/>
      <c r="G557" s="29"/>
      <c r="H557" s="29"/>
      <c r="I557" s="1"/>
      <c r="J557" s="46"/>
      <c r="K557" s="50"/>
      <c r="L557" s="13"/>
      <c r="M557" s="13"/>
      <c r="N557" s="13"/>
      <c r="O557" s="13"/>
      <c r="P557" s="13"/>
      <c r="Q557" s="13"/>
      <c r="R557" s="19"/>
    </row>
    <row r="558" spans="1:18" x14ac:dyDescent="0.3">
      <c r="A558" s="6" t="s">
        <v>300</v>
      </c>
      <c r="B558" s="1" t="s">
        <v>301</v>
      </c>
      <c r="C558" s="9"/>
      <c r="D558" s="29"/>
      <c r="E558" s="29"/>
      <c r="F558" s="29"/>
      <c r="G558" s="29"/>
      <c r="H558" s="29"/>
      <c r="I558" s="1"/>
      <c r="J558" s="46"/>
      <c r="K558" s="50"/>
      <c r="L558" s="13"/>
      <c r="M558" s="13"/>
      <c r="N558" s="13"/>
      <c r="O558" s="13"/>
      <c r="P558" s="13"/>
      <c r="Q558" s="13"/>
      <c r="R558" s="19"/>
    </row>
    <row r="559" spans="1:18" x14ac:dyDescent="0.3">
      <c r="A559" s="6"/>
      <c r="B559" s="1" t="s">
        <v>302</v>
      </c>
      <c r="C559" s="9"/>
      <c r="D559" s="29"/>
      <c r="E559" s="29"/>
      <c r="F559" s="29"/>
      <c r="G559" s="29"/>
      <c r="H559" s="29"/>
      <c r="I559" s="1"/>
      <c r="J559" s="46">
        <f>COUNTIF(D567,K559)</f>
        <v>0</v>
      </c>
      <c r="K559" s="50" t="s">
        <v>478</v>
      </c>
      <c r="L559" s="13"/>
      <c r="M559" s="13"/>
      <c r="N559" s="13"/>
      <c r="O559" s="13"/>
      <c r="P559" s="13"/>
      <c r="Q559" s="13"/>
    </row>
    <row r="560" spans="1:18" x14ac:dyDescent="0.3">
      <c r="A560" s="6"/>
      <c r="B560" s="1"/>
      <c r="C560" s="9"/>
      <c r="D560" s="29"/>
      <c r="E560" s="29"/>
      <c r="F560" s="29"/>
      <c r="G560" s="29"/>
      <c r="H560" s="29"/>
      <c r="I560" s="1"/>
      <c r="J560" s="46"/>
      <c r="K560" s="50"/>
      <c r="L560" s="13"/>
      <c r="M560" s="13"/>
      <c r="N560" s="13"/>
      <c r="O560" s="13"/>
      <c r="P560" s="13"/>
      <c r="Q560" s="13"/>
    </row>
    <row r="561" spans="1:17" x14ac:dyDescent="0.3">
      <c r="A561" s="6"/>
      <c r="B561" s="1" t="s">
        <v>303</v>
      </c>
      <c r="C561" s="9"/>
      <c r="D561" s="49"/>
      <c r="E561" s="29"/>
      <c r="F561" s="29"/>
      <c r="G561" s="29"/>
      <c r="H561" s="29"/>
      <c r="I561" s="1"/>
      <c r="J561" s="46"/>
      <c r="K561" s="50"/>
      <c r="L561" s="13"/>
      <c r="M561" s="13"/>
      <c r="N561" s="13"/>
      <c r="O561" s="13"/>
      <c r="P561" s="13"/>
      <c r="Q561" s="13"/>
    </row>
    <row r="562" spans="1:17" x14ac:dyDescent="0.3">
      <c r="A562" s="6"/>
      <c r="B562" s="1"/>
      <c r="C562" s="9"/>
      <c r="D562" s="29"/>
      <c r="E562" s="29"/>
      <c r="F562" s="29"/>
      <c r="G562" s="29"/>
      <c r="H562" s="29"/>
      <c r="I562" s="1"/>
      <c r="J562" s="46"/>
      <c r="K562" s="50"/>
      <c r="L562" s="13"/>
      <c r="M562" s="13"/>
      <c r="N562" s="13"/>
      <c r="O562" s="13"/>
      <c r="P562" s="13"/>
      <c r="Q562" s="13"/>
    </row>
    <row r="563" spans="1:17" x14ac:dyDescent="0.3">
      <c r="A563" s="6"/>
      <c r="B563" s="1" t="s">
        <v>304</v>
      </c>
      <c r="C563" s="9"/>
      <c r="D563" s="49"/>
      <c r="E563" s="29"/>
      <c r="F563" s="29"/>
      <c r="G563" s="29"/>
      <c r="H563" s="29"/>
      <c r="I563" s="1"/>
      <c r="J563" s="46"/>
      <c r="K563" s="50"/>
      <c r="L563" s="13"/>
      <c r="M563" s="13"/>
      <c r="N563" s="13"/>
      <c r="O563" s="13"/>
      <c r="P563" s="13"/>
      <c r="Q563" s="13"/>
    </row>
    <row r="564" spans="1:17" x14ac:dyDescent="0.3">
      <c r="A564" s="6"/>
      <c r="B564" s="1"/>
      <c r="C564" s="9"/>
      <c r="D564" s="29"/>
      <c r="E564" s="29"/>
      <c r="F564" s="29"/>
      <c r="G564" s="29"/>
      <c r="H564" s="29"/>
      <c r="I564" s="1"/>
      <c r="J564" s="46"/>
      <c r="K564" s="50"/>
      <c r="L564" s="13"/>
      <c r="M564" s="13"/>
      <c r="N564" s="13"/>
      <c r="O564" s="13"/>
      <c r="P564" s="13"/>
      <c r="Q564" s="13"/>
    </row>
    <row r="565" spans="1:17" x14ac:dyDescent="0.3">
      <c r="A565" s="6"/>
      <c r="B565" s="1" t="s">
        <v>305</v>
      </c>
      <c r="C565" s="9"/>
      <c r="D565" s="49"/>
      <c r="E565" s="29"/>
      <c r="F565" s="29"/>
      <c r="G565" s="29"/>
      <c r="H565" s="29"/>
      <c r="I565" s="1"/>
      <c r="J565" s="46"/>
      <c r="K565" s="50"/>
      <c r="L565" s="13"/>
      <c r="M565" s="13"/>
      <c r="N565" s="13"/>
      <c r="O565" s="13"/>
      <c r="P565" s="13"/>
      <c r="Q565" s="13"/>
    </row>
    <row r="566" spans="1:17" x14ac:dyDescent="0.3">
      <c r="A566" s="6"/>
      <c r="B566" s="1"/>
      <c r="C566" s="9"/>
      <c r="D566" s="29"/>
      <c r="E566" s="29"/>
      <c r="F566" s="29"/>
      <c r="G566" s="29"/>
      <c r="H566" s="29"/>
      <c r="I566" s="1"/>
      <c r="J566" s="46"/>
      <c r="K566" s="50"/>
      <c r="L566" s="13"/>
      <c r="M566" s="13"/>
      <c r="N566" s="13"/>
      <c r="O566" s="13"/>
      <c r="P566" s="13"/>
      <c r="Q566" s="13"/>
    </row>
    <row r="567" spans="1:17" x14ac:dyDescent="0.3">
      <c r="A567" s="6"/>
      <c r="B567" s="1" t="s">
        <v>306</v>
      </c>
      <c r="C567" s="9"/>
      <c r="D567" s="49"/>
      <c r="E567" s="29"/>
      <c r="F567" s="29"/>
      <c r="G567" s="29"/>
      <c r="H567" s="29"/>
      <c r="I567" s="1"/>
      <c r="J567" s="46"/>
      <c r="K567" s="50"/>
      <c r="L567" s="13"/>
      <c r="M567" s="13"/>
      <c r="N567" s="13"/>
      <c r="O567" s="13"/>
      <c r="P567" s="13"/>
      <c r="Q567" s="13"/>
    </row>
    <row r="568" spans="1:17" x14ac:dyDescent="0.3">
      <c r="A568" s="6"/>
      <c r="B568" s="1"/>
      <c r="C568" s="9"/>
      <c r="D568" s="29"/>
      <c r="E568" s="29"/>
      <c r="F568" s="29"/>
      <c r="G568" s="29"/>
      <c r="H568" s="29"/>
      <c r="I568" s="1"/>
      <c r="J568" s="46"/>
      <c r="K568" s="50"/>
      <c r="L568" s="13"/>
      <c r="M568" s="13"/>
      <c r="N568" s="13"/>
      <c r="O568" s="13"/>
      <c r="P568" s="13"/>
      <c r="Q568" s="13"/>
    </row>
    <row r="569" spans="1:17" x14ac:dyDescent="0.3">
      <c r="A569" s="6"/>
      <c r="B569" s="1" t="s">
        <v>307</v>
      </c>
      <c r="C569" s="9"/>
      <c r="D569" s="49"/>
      <c r="E569" s="29"/>
      <c r="F569" s="29"/>
      <c r="G569" s="29"/>
      <c r="H569" s="29"/>
      <c r="I569" s="1"/>
      <c r="J569" s="46"/>
      <c r="K569" s="50"/>
      <c r="L569" s="13"/>
      <c r="M569" s="13"/>
      <c r="N569" s="13"/>
      <c r="O569" s="13"/>
      <c r="P569" s="13"/>
      <c r="Q569" s="13"/>
    </row>
    <row r="570" spans="1:17" x14ac:dyDescent="0.3">
      <c r="A570" s="6"/>
      <c r="B570" s="1"/>
      <c r="C570" s="9"/>
      <c r="D570" s="29"/>
      <c r="E570" s="29"/>
      <c r="F570" s="29"/>
      <c r="G570" s="29"/>
      <c r="H570" s="29"/>
      <c r="I570" s="1"/>
      <c r="J570" s="46"/>
      <c r="K570" s="50"/>
      <c r="L570" s="13"/>
      <c r="M570" s="13"/>
      <c r="N570" s="13"/>
      <c r="O570" s="13"/>
      <c r="P570" s="13"/>
      <c r="Q570" s="13"/>
    </row>
    <row r="571" spans="1:17" x14ac:dyDescent="0.3">
      <c r="A571" s="6" t="s">
        <v>308</v>
      </c>
      <c r="B571" s="1" t="s">
        <v>309</v>
      </c>
      <c r="C571" s="9"/>
      <c r="D571" s="29"/>
      <c r="E571" s="29"/>
      <c r="F571" s="29"/>
      <c r="G571" s="29"/>
      <c r="H571" s="29"/>
      <c r="I571" s="1"/>
      <c r="J571" s="46"/>
      <c r="K571" s="50"/>
      <c r="L571" s="13"/>
      <c r="M571" s="13"/>
      <c r="N571" s="13"/>
      <c r="O571" s="13"/>
      <c r="P571" s="13"/>
      <c r="Q571" s="13"/>
    </row>
    <row r="572" spans="1:17" x14ac:dyDescent="0.3">
      <c r="A572" s="6"/>
      <c r="B572" s="1" t="s">
        <v>310</v>
      </c>
      <c r="C572" s="9"/>
      <c r="D572" s="29"/>
      <c r="E572" s="29"/>
      <c r="F572" s="29"/>
      <c r="G572" s="29"/>
      <c r="H572" s="29"/>
      <c r="I572" s="1"/>
      <c r="J572" s="46">
        <f>COUNTIF(D582,K572)</f>
        <v>0</v>
      </c>
      <c r="K572" s="50" t="s">
        <v>478</v>
      </c>
      <c r="L572" s="13"/>
      <c r="M572" s="13"/>
      <c r="N572" s="13"/>
      <c r="O572" s="13"/>
      <c r="P572" s="13"/>
      <c r="Q572" s="13"/>
    </row>
    <row r="573" spans="1:17" x14ac:dyDescent="0.3">
      <c r="A573" s="6"/>
      <c r="B573" s="1"/>
      <c r="C573" s="9"/>
      <c r="D573" s="29"/>
      <c r="E573" s="29"/>
      <c r="F573" s="29"/>
      <c r="G573" s="29"/>
      <c r="H573" s="29"/>
      <c r="I573" s="1"/>
      <c r="J573" s="46"/>
      <c r="K573" s="50"/>
      <c r="L573" s="13"/>
      <c r="M573" s="13"/>
      <c r="N573" s="13"/>
      <c r="O573" s="13"/>
      <c r="P573" s="13"/>
      <c r="Q573" s="13"/>
    </row>
    <row r="574" spans="1:17" x14ac:dyDescent="0.3">
      <c r="A574" s="6"/>
      <c r="B574" s="1" t="s">
        <v>303</v>
      </c>
      <c r="C574" s="9"/>
      <c r="D574" s="49"/>
      <c r="E574" s="29"/>
      <c r="F574" s="29"/>
      <c r="G574" s="29"/>
      <c r="H574" s="29"/>
      <c r="I574" s="1"/>
      <c r="J574" s="46"/>
      <c r="K574" s="50"/>
      <c r="L574" s="13"/>
      <c r="M574" s="13"/>
      <c r="N574" s="13"/>
      <c r="O574" s="13"/>
      <c r="P574" s="13"/>
      <c r="Q574" s="13"/>
    </row>
    <row r="575" spans="1:17" x14ac:dyDescent="0.3">
      <c r="A575" s="6"/>
      <c r="B575" s="1"/>
      <c r="C575" s="9"/>
      <c r="D575" s="29"/>
      <c r="E575" s="29"/>
      <c r="F575" s="29"/>
      <c r="G575" s="29"/>
      <c r="H575" s="29"/>
      <c r="I575" s="1"/>
      <c r="J575" s="46"/>
      <c r="K575" s="50"/>
      <c r="L575" s="13"/>
      <c r="M575" s="13"/>
      <c r="N575" s="13"/>
      <c r="O575" s="13"/>
      <c r="P575" s="13"/>
      <c r="Q575" s="13"/>
    </row>
    <row r="576" spans="1:17" x14ac:dyDescent="0.3">
      <c r="A576" s="6"/>
      <c r="B576" s="1" t="s">
        <v>304</v>
      </c>
      <c r="C576" s="9"/>
      <c r="D576" s="49"/>
      <c r="E576" s="29"/>
      <c r="F576" s="29"/>
      <c r="G576" s="29"/>
      <c r="H576" s="29"/>
      <c r="I576" s="1"/>
      <c r="J576" s="46"/>
      <c r="K576" s="50"/>
      <c r="L576" s="13"/>
      <c r="M576" s="13"/>
      <c r="N576" s="13"/>
      <c r="O576" s="13"/>
      <c r="P576" s="13"/>
      <c r="Q576" s="13"/>
    </row>
    <row r="577" spans="1:17" x14ac:dyDescent="0.3">
      <c r="A577" s="6"/>
      <c r="B577" s="1"/>
      <c r="C577" s="9"/>
      <c r="D577" s="29"/>
      <c r="E577" s="29"/>
      <c r="F577" s="29"/>
      <c r="G577" s="29"/>
      <c r="H577" s="29"/>
      <c r="I577" s="1"/>
      <c r="J577" s="46"/>
      <c r="K577" s="50"/>
      <c r="L577" s="13"/>
      <c r="M577" s="13"/>
      <c r="N577" s="13"/>
      <c r="O577" s="13"/>
      <c r="P577" s="13"/>
      <c r="Q577" s="13"/>
    </row>
    <row r="578" spans="1:17" x14ac:dyDescent="0.3">
      <c r="A578" s="6"/>
      <c r="B578" s="1" t="s">
        <v>305</v>
      </c>
      <c r="C578" s="9"/>
      <c r="D578" s="49"/>
      <c r="E578" s="29"/>
      <c r="F578" s="29"/>
      <c r="G578" s="29"/>
      <c r="H578" s="29"/>
      <c r="I578" s="1"/>
      <c r="J578" s="46"/>
      <c r="K578" s="50"/>
      <c r="L578" s="13"/>
      <c r="M578" s="13"/>
      <c r="N578" s="13"/>
      <c r="O578" s="13"/>
      <c r="P578" s="13"/>
      <c r="Q578" s="13"/>
    </row>
    <row r="579" spans="1:17" x14ac:dyDescent="0.3">
      <c r="A579" s="6"/>
      <c r="B579" s="1"/>
      <c r="C579" s="9"/>
      <c r="D579" s="29"/>
      <c r="E579" s="29"/>
      <c r="F579" s="29"/>
      <c r="G579" s="29"/>
      <c r="H579" s="29"/>
      <c r="I579" s="1"/>
      <c r="J579" s="46"/>
      <c r="K579" s="50"/>
      <c r="L579" s="13"/>
      <c r="M579" s="13"/>
      <c r="N579" s="13"/>
      <c r="O579" s="13"/>
      <c r="P579" s="13"/>
      <c r="Q579" s="13"/>
    </row>
    <row r="580" spans="1:17" x14ac:dyDescent="0.3">
      <c r="A580" s="6"/>
      <c r="B580" s="1" t="s">
        <v>306</v>
      </c>
      <c r="C580" s="9"/>
      <c r="D580" s="49"/>
      <c r="E580" s="29"/>
      <c r="F580" s="29"/>
      <c r="G580" s="29"/>
      <c r="H580" s="29"/>
      <c r="I580" s="1"/>
      <c r="J580" s="46"/>
      <c r="K580" s="50"/>
      <c r="L580" s="13"/>
      <c r="M580" s="13"/>
      <c r="N580" s="13"/>
      <c r="O580" s="13"/>
      <c r="P580" s="13"/>
      <c r="Q580" s="13"/>
    </row>
    <row r="581" spans="1:17" x14ac:dyDescent="0.3">
      <c r="A581" s="6"/>
      <c r="B581" s="1"/>
      <c r="C581" s="9"/>
      <c r="D581" s="29"/>
      <c r="E581" s="29"/>
      <c r="F581" s="29"/>
      <c r="G581" s="29"/>
      <c r="H581" s="29"/>
      <c r="I581" s="1"/>
      <c r="J581" s="46"/>
      <c r="K581" s="50"/>
      <c r="L581" s="13"/>
      <c r="M581" s="13"/>
      <c r="N581" s="13"/>
      <c r="O581" s="13"/>
      <c r="P581" s="13"/>
      <c r="Q581" s="13"/>
    </row>
    <row r="582" spans="1:17" x14ac:dyDescent="0.3">
      <c r="A582" s="6"/>
      <c r="B582" s="1" t="s">
        <v>307</v>
      </c>
      <c r="C582" s="9"/>
      <c r="D582" s="49"/>
      <c r="E582" s="29"/>
      <c r="F582" s="29"/>
      <c r="G582" s="29"/>
      <c r="H582" s="29"/>
      <c r="I582" s="1"/>
      <c r="J582" s="46"/>
      <c r="K582" s="50"/>
      <c r="L582" s="13"/>
      <c r="M582" s="13"/>
      <c r="N582" s="13"/>
      <c r="O582" s="13"/>
      <c r="P582" s="13"/>
      <c r="Q582" s="13"/>
    </row>
    <row r="583" spans="1:17" x14ac:dyDescent="0.3">
      <c r="A583" s="7"/>
      <c r="B583" s="8"/>
      <c r="C583" s="11"/>
      <c r="D583" s="30"/>
      <c r="E583" s="30"/>
      <c r="F583" s="30"/>
      <c r="G583" s="30"/>
      <c r="H583" s="30"/>
      <c r="I583" s="8"/>
      <c r="J583" s="47"/>
      <c r="K583" s="50"/>
      <c r="L583" s="13"/>
      <c r="M583" s="13"/>
      <c r="N583" s="13"/>
      <c r="O583" s="13"/>
      <c r="P583" s="13"/>
      <c r="Q583" s="13"/>
    </row>
    <row r="584" spans="1:17" x14ac:dyDescent="0.3">
      <c r="A584" s="4"/>
      <c r="B584" s="5"/>
      <c r="C584" s="12"/>
      <c r="D584" s="26"/>
      <c r="E584" s="26"/>
      <c r="F584" s="26"/>
      <c r="G584" s="26"/>
      <c r="H584" s="26"/>
      <c r="I584" s="5"/>
      <c r="J584" s="45"/>
      <c r="K584" s="50"/>
      <c r="L584" s="13"/>
      <c r="M584" s="13"/>
      <c r="N584" s="13"/>
      <c r="O584" s="13"/>
      <c r="P584" s="13"/>
      <c r="Q584" s="13"/>
    </row>
    <row r="585" spans="1:17" x14ac:dyDescent="0.3">
      <c r="A585" s="6"/>
      <c r="B585" s="1" t="s">
        <v>510</v>
      </c>
      <c r="C585" s="9"/>
      <c r="D585" s="29"/>
      <c r="E585" s="29"/>
      <c r="F585" s="29"/>
      <c r="G585" s="29"/>
      <c r="H585" s="29"/>
      <c r="I585" s="1"/>
      <c r="J585" s="46"/>
      <c r="K585" s="50"/>
      <c r="L585" s="13"/>
      <c r="M585" s="13"/>
      <c r="N585" s="13"/>
      <c r="O585" s="13"/>
      <c r="P585" s="13"/>
      <c r="Q585" s="13"/>
    </row>
    <row r="586" spans="1:17" x14ac:dyDescent="0.3">
      <c r="A586" s="6"/>
      <c r="B586" s="1" t="s">
        <v>311</v>
      </c>
      <c r="C586" s="9"/>
      <c r="D586" s="29"/>
      <c r="E586" s="29"/>
      <c r="F586" s="29"/>
      <c r="G586" s="29"/>
      <c r="H586" s="29"/>
      <c r="I586" s="1"/>
      <c r="J586" s="46"/>
      <c r="K586" s="50"/>
      <c r="L586" s="13"/>
      <c r="M586" s="13"/>
      <c r="N586" s="13"/>
      <c r="O586" s="13"/>
      <c r="P586" s="13"/>
      <c r="Q586" s="13"/>
    </row>
    <row r="587" spans="1:17" x14ac:dyDescent="0.3">
      <c r="A587" s="6"/>
      <c r="B587" s="1"/>
      <c r="C587" s="9"/>
      <c r="D587" s="29"/>
      <c r="E587" s="29"/>
      <c r="F587" s="29"/>
      <c r="G587" s="29"/>
      <c r="H587" s="29"/>
      <c r="I587" s="1"/>
      <c r="J587" s="46"/>
      <c r="K587" s="50"/>
      <c r="L587" s="13"/>
      <c r="M587" s="13"/>
      <c r="N587" s="13"/>
      <c r="O587" s="13"/>
      <c r="P587" s="13"/>
      <c r="Q587" s="13"/>
    </row>
    <row r="588" spans="1:17" x14ac:dyDescent="0.3">
      <c r="A588" s="6" t="s">
        <v>312</v>
      </c>
      <c r="B588" s="1" t="s">
        <v>313</v>
      </c>
      <c r="C588" s="9"/>
      <c r="D588" s="61"/>
      <c r="E588" s="61"/>
      <c r="F588" s="61"/>
      <c r="G588" s="61"/>
      <c r="H588" s="61"/>
      <c r="I588" s="1" t="s">
        <v>67</v>
      </c>
      <c r="J588" s="46">
        <f t="shared" ref="J588:J639" si="9">COUNTIF(D588,K588)</f>
        <v>0</v>
      </c>
      <c r="K588" s="50">
        <v>875</v>
      </c>
      <c r="L588" s="13"/>
      <c r="M588" s="13"/>
      <c r="N588" s="13"/>
      <c r="O588" s="13"/>
      <c r="P588" s="13"/>
      <c r="Q588" s="13"/>
    </row>
    <row r="589" spans="1:17" x14ac:dyDescent="0.3">
      <c r="A589" s="6"/>
      <c r="B589" s="1"/>
      <c r="C589" s="9"/>
      <c r="D589" s="29"/>
      <c r="E589" s="29"/>
      <c r="F589" s="29"/>
      <c r="G589" s="29"/>
      <c r="H589" s="29"/>
      <c r="I589" s="1"/>
      <c r="J589" s="46"/>
      <c r="K589" s="50"/>
      <c r="L589" s="13"/>
      <c r="M589" s="13"/>
      <c r="N589" s="13"/>
      <c r="O589" s="13"/>
      <c r="P589" s="13"/>
      <c r="Q589" s="13"/>
    </row>
    <row r="590" spans="1:17" x14ac:dyDescent="0.3">
      <c r="A590" s="6" t="s">
        <v>314</v>
      </c>
      <c r="B590" s="1" t="s">
        <v>315</v>
      </c>
      <c r="C590" s="9"/>
      <c r="D590" s="29"/>
      <c r="E590" s="29"/>
      <c r="F590" s="29"/>
      <c r="G590" s="29"/>
      <c r="H590" s="29"/>
      <c r="I590" s="1"/>
      <c r="J590" s="46"/>
      <c r="K590" s="50"/>
      <c r="L590" s="13"/>
      <c r="M590" s="13"/>
      <c r="N590" s="13"/>
      <c r="O590" s="13"/>
      <c r="P590" s="13"/>
      <c r="Q590" s="13"/>
    </row>
    <row r="591" spans="1:17" x14ac:dyDescent="0.3">
      <c r="A591" s="6"/>
      <c r="B591" s="1" t="s">
        <v>316</v>
      </c>
      <c r="C591" s="9"/>
      <c r="D591" s="61"/>
      <c r="E591" s="61"/>
      <c r="F591" s="61"/>
      <c r="G591" s="61"/>
      <c r="H591" s="61"/>
      <c r="I591" s="1" t="s">
        <v>317</v>
      </c>
      <c r="J591" s="46">
        <f t="shared" si="9"/>
        <v>0</v>
      </c>
      <c r="K591" s="50">
        <v>6</v>
      </c>
      <c r="L591" s="13"/>
      <c r="M591" s="13"/>
      <c r="N591" s="13"/>
      <c r="O591" s="13"/>
      <c r="P591" s="13"/>
      <c r="Q591" s="13"/>
    </row>
    <row r="592" spans="1:17" x14ac:dyDescent="0.3">
      <c r="A592" s="7"/>
      <c r="B592" s="8"/>
      <c r="C592" s="11"/>
      <c r="D592" s="30"/>
      <c r="E592" s="30"/>
      <c r="F592" s="30"/>
      <c r="G592" s="30"/>
      <c r="H592" s="30"/>
      <c r="I592" s="8"/>
      <c r="J592" s="47"/>
      <c r="K592" s="50"/>
      <c r="L592" s="13"/>
      <c r="M592" s="13"/>
      <c r="N592" s="13"/>
      <c r="O592" s="13"/>
      <c r="P592" s="13"/>
      <c r="Q592" s="13"/>
    </row>
    <row r="593" spans="1:17" x14ac:dyDescent="0.3">
      <c r="A593" s="4"/>
      <c r="B593" s="5"/>
      <c r="C593" s="12"/>
      <c r="D593" s="26"/>
      <c r="E593" s="26"/>
      <c r="F593" s="26"/>
      <c r="G593" s="26"/>
      <c r="H593" s="26"/>
      <c r="I593" s="5"/>
      <c r="J593" s="45"/>
      <c r="K593" s="50"/>
      <c r="L593" s="13"/>
      <c r="M593" s="13"/>
      <c r="N593" s="13"/>
      <c r="O593" s="13"/>
      <c r="P593" s="13"/>
      <c r="Q593" s="13"/>
    </row>
    <row r="594" spans="1:17" x14ac:dyDescent="0.3">
      <c r="A594" s="6"/>
      <c r="B594" s="1" t="s">
        <v>322</v>
      </c>
      <c r="C594" s="9"/>
      <c r="D594" s="29"/>
      <c r="E594" s="29"/>
      <c r="F594" s="29"/>
      <c r="G594" s="29"/>
      <c r="H594" s="29"/>
      <c r="I594" s="1"/>
      <c r="J594" s="46"/>
      <c r="K594" s="50"/>
      <c r="L594" s="13"/>
      <c r="M594" s="13"/>
      <c r="N594" s="13"/>
      <c r="O594" s="13"/>
      <c r="P594" s="13"/>
      <c r="Q594" s="13"/>
    </row>
    <row r="595" spans="1:17" x14ac:dyDescent="0.3">
      <c r="A595" s="6"/>
      <c r="B595" s="60" t="s">
        <v>318</v>
      </c>
      <c r="C595" s="60"/>
      <c r="D595" s="29"/>
      <c r="E595" s="29"/>
      <c r="F595" s="29"/>
      <c r="G595" s="29"/>
      <c r="H595" s="29"/>
      <c r="I595" s="1"/>
      <c r="J595" s="46"/>
      <c r="K595" s="50"/>
      <c r="L595" s="13"/>
      <c r="M595" s="13"/>
      <c r="N595" s="13"/>
      <c r="O595" s="13"/>
      <c r="P595" s="13"/>
      <c r="Q595" s="13"/>
    </row>
    <row r="596" spans="1:17" x14ac:dyDescent="0.3">
      <c r="A596" s="6"/>
      <c r="B596" s="1"/>
      <c r="C596" s="9"/>
      <c r="D596" s="29"/>
      <c r="E596" s="29"/>
      <c r="F596" s="29"/>
      <c r="G596" s="29"/>
      <c r="H596" s="29"/>
      <c r="I596" s="1"/>
      <c r="J596" s="46"/>
      <c r="K596" s="50"/>
      <c r="L596" s="13"/>
      <c r="M596" s="13"/>
      <c r="N596" s="13"/>
      <c r="O596" s="13"/>
      <c r="P596" s="13"/>
      <c r="Q596" s="13"/>
    </row>
    <row r="597" spans="1:17" x14ac:dyDescent="0.3">
      <c r="A597" s="6"/>
      <c r="B597" s="1"/>
      <c r="C597" s="9"/>
      <c r="D597" s="29"/>
      <c r="E597" s="29"/>
      <c r="F597" s="29"/>
      <c r="G597" s="29"/>
      <c r="H597" s="29"/>
      <c r="I597" s="1"/>
      <c r="J597" s="46"/>
      <c r="K597" s="50"/>
      <c r="L597" s="13"/>
      <c r="M597" s="13"/>
      <c r="N597" s="13"/>
      <c r="O597" s="13"/>
      <c r="P597" s="13"/>
      <c r="Q597" s="13"/>
    </row>
    <row r="598" spans="1:17" x14ac:dyDescent="0.3">
      <c r="A598" s="6"/>
      <c r="B598" s="1"/>
      <c r="C598" s="9"/>
      <c r="D598" s="29"/>
      <c r="E598" s="29"/>
      <c r="F598" s="29"/>
      <c r="G598" s="29"/>
      <c r="H598" s="29"/>
      <c r="I598" s="1"/>
      <c r="J598" s="46"/>
      <c r="K598" s="50"/>
      <c r="L598" s="13"/>
      <c r="M598" s="13"/>
      <c r="N598" s="13"/>
      <c r="O598" s="13"/>
      <c r="P598" s="13"/>
      <c r="Q598" s="13"/>
    </row>
    <row r="599" spans="1:17" x14ac:dyDescent="0.3">
      <c r="A599" s="6"/>
      <c r="B599" s="1"/>
      <c r="C599" s="9"/>
      <c r="D599" s="29"/>
      <c r="E599" s="29"/>
      <c r="F599" s="29"/>
      <c r="G599" s="29"/>
      <c r="H599" s="29"/>
      <c r="I599" s="1"/>
      <c r="J599" s="46"/>
      <c r="K599" s="50"/>
      <c r="L599" s="13"/>
      <c r="M599" s="13"/>
      <c r="N599" s="13"/>
      <c r="O599" s="13"/>
      <c r="P599" s="13"/>
      <c r="Q599" s="13"/>
    </row>
    <row r="600" spans="1:17" x14ac:dyDescent="0.3">
      <c r="A600" s="6"/>
      <c r="B600" s="1"/>
      <c r="C600" s="9"/>
      <c r="D600" s="29"/>
      <c r="E600" s="29"/>
      <c r="F600" s="29"/>
      <c r="G600" s="29"/>
      <c r="H600" s="29"/>
      <c r="I600" s="1"/>
      <c r="J600" s="46"/>
      <c r="K600" s="50"/>
      <c r="L600" s="13"/>
      <c r="M600" s="13"/>
      <c r="N600" s="13"/>
      <c r="O600" s="13"/>
      <c r="P600" s="13"/>
      <c r="Q600" s="13"/>
    </row>
    <row r="601" spans="1:17" x14ac:dyDescent="0.3">
      <c r="A601" s="6"/>
      <c r="B601" s="1"/>
      <c r="C601" s="9"/>
      <c r="D601" s="29"/>
      <c r="E601" s="29"/>
      <c r="F601" s="29"/>
      <c r="G601" s="29"/>
      <c r="H601" s="29"/>
      <c r="I601" s="1"/>
      <c r="J601" s="46"/>
      <c r="K601" s="50"/>
      <c r="L601" s="13"/>
      <c r="M601" s="13"/>
      <c r="N601" s="13"/>
      <c r="O601" s="13"/>
      <c r="P601" s="13"/>
      <c r="Q601" s="13"/>
    </row>
    <row r="602" spans="1:17" x14ac:dyDescent="0.3">
      <c r="A602" s="6"/>
      <c r="B602" s="1"/>
      <c r="C602" s="9"/>
      <c r="D602" s="29"/>
      <c r="E602" s="29"/>
      <c r="F602" s="29"/>
      <c r="G602" s="29"/>
      <c r="H602" s="29"/>
      <c r="I602" s="1"/>
      <c r="J602" s="46"/>
      <c r="K602" s="50"/>
      <c r="L602" s="13"/>
      <c r="M602" s="13"/>
      <c r="N602" s="13"/>
      <c r="O602" s="13"/>
      <c r="P602" s="13"/>
      <c r="Q602" s="13"/>
    </row>
    <row r="603" spans="1:17" x14ac:dyDescent="0.3">
      <c r="A603" s="6"/>
      <c r="B603" s="1"/>
      <c r="C603" s="9"/>
      <c r="D603" s="29"/>
      <c r="E603" s="29"/>
      <c r="F603" s="29"/>
      <c r="G603" s="29"/>
      <c r="H603" s="29"/>
      <c r="I603" s="1"/>
      <c r="J603" s="46"/>
      <c r="K603" s="50"/>
      <c r="L603" s="13"/>
      <c r="M603" s="13"/>
      <c r="N603" s="13"/>
      <c r="O603" s="13"/>
      <c r="P603" s="13"/>
      <c r="Q603" s="13"/>
    </row>
    <row r="604" spans="1:17" x14ac:dyDescent="0.3">
      <c r="A604" s="6"/>
      <c r="B604" s="1"/>
      <c r="C604" s="9"/>
      <c r="D604" s="29"/>
      <c r="E604" s="29"/>
      <c r="F604" s="29"/>
      <c r="G604" s="29"/>
      <c r="H604" s="29"/>
      <c r="I604" s="1"/>
      <c r="J604" s="46"/>
      <c r="K604" s="50"/>
      <c r="L604" s="13"/>
      <c r="M604" s="13"/>
      <c r="N604" s="13"/>
      <c r="O604" s="13"/>
      <c r="P604" s="13"/>
      <c r="Q604" s="13"/>
    </row>
    <row r="605" spans="1:17" x14ac:dyDescent="0.3">
      <c r="A605" s="6"/>
      <c r="B605" s="1"/>
      <c r="C605" s="9"/>
      <c r="D605" s="29"/>
      <c r="E605" s="29"/>
      <c r="F605" s="29"/>
      <c r="G605" s="29"/>
      <c r="H605" s="29"/>
      <c r="I605" s="1"/>
      <c r="J605" s="46"/>
      <c r="K605" s="50"/>
      <c r="L605" s="13"/>
      <c r="M605" s="13"/>
      <c r="N605" s="13"/>
      <c r="O605" s="13"/>
      <c r="P605" s="13"/>
      <c r="Q605" s="13"/>
    </row>
    <row r="606" spans="1:17" x14ac:dyDescent="0.3">
      <c r="A606" s="6"/>
      <c r="B606" s="1"/>
      <c r="C606" s="9"/>
      <c r="D606" s="29"/>
      <c r="E606" s="29"/>
      <c r="F606" s="29"/>
      <c r="G606" s="29"/>
      <c r="H606" s="29"/>
      <c r="I606" s="1"/>
      <c r="J606" s="46"/>
      <c r="K606" s="50"/>
      <c r="L606" s="13"/>
      <c r="M606" s="13"/>
      <c r="N606" s="13"/>
      <c r="O606" s="13"/>
      <c r="P606" s="13"/>
      <c r="Q606" s="13"/>
    </row>
    <row r="607" spans="1:17" x14ac:dyDescent="0.3">
      <c r="A607" s="6" t="s">
        <v>319</v>
      </c>
      <c r="B607" s="1" t="s">
        <v>321</v>
      </c>
      <c r="C607" s="9"/>
      <c r="D607" s="29"/>
      <c r="E607" s="29"/>
      <c r="F607" s="29"/>
      <c r="G607" s="29"/>
      <c r="H607" s="29"/>
      <c r="I607" s="1"/>
      <c r="J607" s="46"/>
      <c r="K607" s="50"/>
      <c r="L607" s="13"/>
      <c r="M607" s="13"/>
      <c r="N607" s="13"/>
      <c r="O607" s="13"/>
      <c r="P607" s="13"/>
      <c r="Q607" s="13"/>
    </row>
    <row r="608" spans="1:17" x14ac:dyDescent="0.3">
      <c r="A608" s="6"/>
      <c r="B608" s="1" t="s">
        <v>320</v>
      </c>
      <c r="C608" s="9"/>
      <c r="D608" s="61"/>
      <c r="E608" s="61"/>
      <c r="F608" s="61"/>
      <c r="G608" s="61"/>
      <c r="H608" s="61"/>
      <c r="I608" s="1"/>
      <c r="J608" s="46">
        <f t="shared" si="9"/>
        <v>0</v>
      </c>
      <c r="K608" s="50">
        <v>24</v>
      </c>
      <c r="L608" s="13"/>
      <c r="M608" s="13"/>
      <c r="N608" s="13"/>
      <c r="O608" s="13"/>
      <c r="P608" s="13"/>
      <c r="Q608" s="13"/>
    </row>
    <row r="609" spans="1:17" x14ac:dyDescent="0.3">
      <c r="A609" s="6"/>
      <c r="B609" s="1"/>
      <c r="C609" s="9"/>
      <c r="D609" s="29"/>
      <c r="E609" s="29"/>
      <c r="F609" s="29"/>
      <c r="G609" s="29"/>
      <c r="H609" s="29"/>
      <c r="I609" s="1"/>
      <c r="J609" s="46"/>
      <c r="K609" s="50"/>
      <c r="L609" s="13"/>
      <c r="M609" s="13"/>
      <c r="N609" s="13"/>
      <c r="O609" s="13"/>
      <c r="P609" s="13"/>
      <c r="Q609" s="13"/>
    </row>
    <row r="610" spans="1:17" x14ac:dyDescent="0.3">
      <c r="A610" s="6" t="s">
        <v>323</v>
      </c>
      <c r="B610" s="1" t="s">
        <v>325</v>
      </c>
      <c r="C610" s="9"/>
      <c r="D610" s="29"/>
      <c r="E610" s="29"/>
      <c r="F610" s="29"/>
      <c r="G610" s="29"/>
      <c r="H610" s="29"/>
      <c r="I610" s="1"/>
      <c r="J610" s="46"/>
      <c r="K610" s="50"/>
      <c r="L610" s="13"/>
      <c r="M610" s="13"/>
      <c r="N610" s="13"/>
      <c r="O610" s="13"/>
      <c r="P610" s="13"/>
      <c r="Q610" s="13"/>
    </row>
    <row r="611" spans="1:17" ht="16.8" x14ac:dyDescent="0.3">
      <c r="A611" s="6"/>
      <c r="B611" s="1" t="s">
        <v>324</v>
      </c>
      <c r="C611" s="9"/>
      <c r="D611" s="61"/>
      <c r="E611" s="61"/>
      <c r="F611" s="61"/>
      <c r="G611" s="61"/>
      <c r="H611" s="61"/>
      <c r="I611" s="34" t="s">
        <v>115</v>
      </c>
      <c r="J611" s="46">
        <f t="shared" si="9"/>
        <v>0</v>
      </c>
      <c r="K611" s="50">
        <v>30</v>
      </c>
      <c r="L611" s="13"/>
      <c r="M611" s="13"/>
      <c r="N611" s="13"/>
      <c r="O611" s="13"/>
      <c r="P611" s="13"/>
      <c r="Q611" s="13"/>
    </row>
    <row r="612" spans="1:17" x14ac:dyDescent="0.3">
      <c r="A612" s="6"/>
      <c r="B612" s="1"/>
      <c r="C612" s="9"/>
      <c r="D612" s="29"/>
      <c r="E612" s="29"/>
      <c r="F612" s="29"/>
      <c r="G612" s="29"/>
      <c r="H612" s="29"/>
      <c r="I612" s="1"/>
      <c r="J612" s="46"/>
      <c r="K612" s="50"/>
      <c r="L612" s="13"/>
      <c r="M612" s="13"/>
      <c r="N612" s="13"/>
      <c r="O612" s="13"/>
      <c r="P612" s="13"/>
      <c r="Q612" s="13"/>
    </row>
    <row r="613" spans="1:17" x14ac:dyDescent="0.3">
      <c r="A613" s="6" t="s">
        <v>326</v>
      </c>
      <c r="B613" s="1" t="s">
        <v>328</v>
      </c>
      <c r="C613" s="9"/>
      <c r="D613" s="29"/>
      <c r="E613" s="29"/>
      <c r="F613" s="29"/>
      <c r="G613" s="29"/>
      <c r="H613" s="29"/>
      <c r="I613" s="1"/>
      <c r="J613" s="46"/>
      <c r="K613" s="50"/>
      <c r="L613" s="13"/>
      <c r="M613" s="13"/>
      <c r="N613" s="13"/>
      <c r="O613" s="13"/>
      <c r="P613" s="13"/>
      <c r="Q613" s="13"/>
    </row>
    <row r="614" spans="1:17" x14ac:dyDescent="0.3">
      <c r="A614" s="6"/>
      <c r="B614" s="1" t="s">
        <v>327</v>
      </c>
      <c r="C614" s="9"/>
      <c r="D614" s="61"/>
      <c r="E614" s="61"/>
      <c r="F614" s="61"/>
      <c r="G614" s="61"/>
      <c r="H614" s="61"/>
      <c r="I614" s="1"/>
      <c r="J614" s="46">
        <f t="shared" si="9"/>
        <v>0</v>
      </c>
      <c r="K614" s="50">
        <v>80</v>
      </c>
      <c r="L614" s="13"/>
      <c r="M614" s="13"/>
      <c r="N614" s="13"/>
      <c r="O614" s="13"/>
      <c r="P614" s="13"/>
      <c r="Q614" s="13"/>
    </row>
    <row r="615" spans="1:17" x14ac:dyDescent="0.3">
      <c r="A615" s="7"/>
      <c r="B615" s="8"/>
      <c r="C615" s="11"/>
      <c r="D615" s="30"/>
      <c r="E615" s="30"/>
      <c r="F615" s="30"/>
      <c r="G615" s="30"/>
      <c r="H615" s="30"/>
      <c r="I615" s="8"/>
      <c r="J615" s="47"/>
      <c r="K615" s="50"/>
      <c r="L615" s="13"/>
      <c r="M615" s="13"/>
      <c r="N615" s="13"/>
      <c r="O615" s="13"/>
      <c r="P615" s="13"/>
      <c r="Q615" s="13"/>
    </row>
    <row r="616" spans="1:17" x14ac:dyDescent="0.3">
      <c r="A616" s="4"/>
      <c r="B616" s="5"/>
      <c r="C616" s="12"/>
      <c r="D616" s="26"/>
      <c r="E616" s="26"/>
      <c r="F616" s="26"/>
      <c r="G616" s="26"/>
      <c r="H616" s="26"/>
      <c r="I616" s="5"/>
      <c r="J616" s="45"/>
      <c r="K616" s="50"/>
      <c r="L616" s="13"/>
      <c r="M616" s="13"/>
      <c r="N616" s="13"/>
      <c r="O616" s="13"/>
      <c r="P616" s="13"/>
      <c r="Q616" s="13"/>
    </row>
    <row r="617" spans="1:17" x14ac:dyDescent="0.3">
      <c r="A617" s="6"/>
      <c r="B617" s="1" t="s">
        <v>329</v>
      </c>
      <c r="C617" s="9"/>
      <c r="D617" s="29"/>
      <c r="E617" s="29"/>
      <c r="F617" s="29"/>
      <c r="G617" s="29"/>
      <c r="H617" s="29"/>
      <c r="I617" s="1"/>
      <c r="J617" s="46"/>
      <c r="K617" s="50"/>
      <c r="L617" s="13"/>
      <c r="M617" s="13"/>
      <c r="N617" s="13"/>
      <c r="O617" s="13"/>
      <c r="P617" s="13"/>
      <c r="Q617" s="13"/>
    </row>
    <row r="618" spans="1:17" x14ac:dyDescent="0.3">
      <c r="A618" s="6"/>
      <c r="B618" s="1" t="s">
        <v>330</v>
      </c>
      <c r="C618" s="9"/>
      <c r="D618" s="29"/>
      <c r="E618" s="29"/>
      <c r="F618" s="29"/>
      <c r="G618" s="29"/>
      <c r="H618" s="29"/>
      <c r="I618" s="1"/>
      <c r="J618" s="46"/>
      <c r="K618" s="50"/>
      <c r="L618" s="13"/>
      <c r="M618" s="13"/>
      <c r="N618" s="13"/>
      <c r="O618" s="13"/>
      <c r="P618" s="13"/>
      <c r="Q618" s="13"/>
    </row>
    <row r="619" spans="1:17" x14ac:dyDescent="0.3">
      <c r="A619" s="6"/>
      <c r="B619" s="1"/>
      <c r="C619" s="9"/>
      <c r="D619" s="29"/>
      <c r="E619" s="29"/>
      <c r="F619" s="29"/>
      <c r="G619" s="29"/>
      <c r="H619" s="29"/>
      <c r="I619" s="1"/>
      <c r="J619" s="46"/>
      <c r="K619" s="50"/>
      <c r="L619" s="13"/>
      <c r="M619" s="13"/>
      <c r="N619" s="13"/>
      <c r="O619" s="13"/>
      <c r="P619" s="13"/>
      <c r="Q619" s="13"/>
    </row>
    <row r="620" spans="1:17" x14ac:dyDescent="0.3">
      <c r="A620" s="6"/>
      <c r="B620" s="1"/>
      <c r="C620" s="9"/>
      <c r="D620" s="29"/>
      <c r="E620" s="29"/>
      <c r="F620" s="29"/>
      <c r="G620" s="29"/>
      <c r="H620" s="29"/>
      <c r="I620" s="1"/>
      <c r="J620" s="46"/>
      <c r="K620" s="50"/>
      <c r="L620" s="13"/>
      <c r="M620" s="13"/>
      <c r="N620" s="13"/>
      <c r="O620" s="13"/>
      <c r="P620" s="13"/>
      <c r="Q620" s="13"/>
    </row>
    <row r="621" spans="1:17" x14ac:dyDescent="0.3">
      <c r="A621" s="6"/>
      <c r="B621" s="1"/>
      <c r="C621" s="9"/>
      <c r="D621" s="29"/>
      <c r="E621" s="29"/>
      <c r="F621" s="29"/>
      <c r="G621" s="29"/>
      <c r="H621" s="29"/>
      <c r="I621" s="1"/>
      <c r="J621" s="46"/>
      <c r="K621" s="50"/>
      <c r="L621" s="13"/>
      <c r="M621" s="13"/>
      <c r="N621" s="13"/>
      <c r="O621" s="13"/>
      <c r="P621" s="13"/>
      <c r="Q621" s="13"/>
    </row>
    <row r="622" spans="1:17" x14ac:dyDescent="0.3">
      <c r="A622" s="6"/>
      <c r="B622" s="1"/>
      <c r="C622" s="9"/>
      <c r="D622" s="29"/>
      <c r="E622" s="29"/>
      <c r="F622" s="29"/>
      <c r="G622" s="29"/>
      <c r="H622" s="29"/>
      <c r="I622" s="1"/>
      <c r="J622" s="46"/>
      <c r="K622" s="50"/>
      <c r="L622" s="13"/>
      <c r="M622" s="13"/>
      <c r="N622" s="13"/>
      <c r="O622" s="13"/>
      <c r="P622" s="13"/>
      <c r="Q622" s="13"/>
    </row>
    <row r="623" spans="1:17" x14ac:dyDescent="0.3">
      <c r="A623" s="6"/>
      <c r="B623" s="1"/>
      <c r="C623" s="9"/>
      <c r="D623" s="29"/>
      <c r="E623" s="29"/>
      <c r="F623" s="29"/>
      <c r="G623" s="29"/>
      <c r="H623" s="29"/>
      <c r="I623" s="1"/>
      <c r="J623" s="46"/>
      <c r="K623" s="50"/>
      <c r="L623" s="13"/>
      <c r="M623" s="13"/>
      <c r="N623" s="13"/>
      <c r="O623" s="13"/>
      <c r="P623" s="13"/>
      <c r="Q623" s="13"/>
    </row>
    <row r="624" spans="1:17" x14ac:dyDescent="0.3">
      <c r="A624" s="6"/>
      <c r="B624" s="1"/>
      <c r="C624" s="9"/>
      <c r="D624" s="29"/>
      <c r="E624" s="29"/>
      <c r="F624" s="29"/>
      <c r="G624" s="29"/>
      <c r="H624" s="29"/>
      <c r="I624" s="1"/>
      <c r="J624" s="46"/>
      <c r="K624" s="50"/>
      <c r="L624" s="13"/>
      <c r="M624" s="13"/>
      <c r="N624" s="13"/>
      <c r="O624" s="13"/>
      <c r="P624" s="13"/>
      <c r="Q624" s="13"/>
    </row>
    <row r="625" spans="1:17" x14ac:dyDescent="0.3">
      <c r="A625" s="6" t="s">
        <v>331</v>
      </c>
      <c r="B625" s="1" t="s">
        <v>332</v>
      </c>
      <c r="C625" s="9"/>
      <c r="D625" s="61"/>
      <c r="E625" s="61"/>
      <c r="F625" s="61"/>
      <c r="G625" s="61"/>
      <c r="H625" s="61"/>
      <c r="I625" s="1"/>
      <c r="J625" s="46">
        <f t="shared" si="9"/>
        <v>0</v>
      </c>
      <c r="K625" s="50">
        <v>500</v>
      </c>
      <c r="L625" s="13"/>
      <c r="M625" s="13"/>
      <c r="N625" s="13"/>
      <c r="O625" s="13"/>
      <c r="P625" s="13"/>
      <c r="Q625" s="13"/>
    </row>
    <row r="626" spans="1:17" x14ac:dyDescent="0.3">
      <c r="A626" s="6"/>
      <c r="B626" s="1"/>
      <c r="C626" s="9"/>
      <c r="D626" s="29"/>
      <c r="E626" s="29"/>
      <c r="F626" s="29"/>
      <c r="G626" s="29"/>
      <c r="H626" s="29"/>
      <c r="I626" s="1"/>
      <c r="J626" s="46"/>
      <c r="K626" s="50"/>
      <c r="L626" s="13"/>
      <c r="M626" s="13"/>
      <c r="N626" s="13"/>
      <c r="O626" s="13"/>
      <c r="P626" s="13"/>
      <c r="Q626" s="13"/>
    </row>
    <row r="627" spans="1:17" x14ac:dyDescent="0.3">
      <c r="A627" s="6" t="s">
        <v>333</v>
      </c>
      <c r="B627" s="1" t="s">
        <v>110</v>
      </c>
      <c r="C627" s="9"/>
      <c r="D627" s="61"/>
      <c r="E627" s="61"/>
      <c r="F627" s="61"/>
      <c r="G627" s="61"/>
      <c r="H627" s="61"/>
      <c r="I627" s="1"/>
      <c r="J627" s="46">
        <f t="shared" si="9"/>
        <v>0</v>
      </c>
      <c r="K627" s="50">
        <v>400</v>
      </c>
      <c r="L627" s="13"/>
      <c r="M627" s="13"/>
      <c r="N627" s="13"/>
      <c r="O627" s="13"/>
      <c r="P627" s="13"/>
      <c r="Q627" s="13"/>
    </row>
    <row r="628" spans="1:17" x14ac:dyDescent="0.3">
      <c r="A628" s="7"/>
      <c r="B628" s="8"/>
      <c r="C628" s="11"/>
      <c r="D628" s="30"/>
      <c r="E628" s="30"/>
      <c r="F628" s="30"/>
      <c r="G628" s="30"/>
      <c r="H628" s="30"/>
      <c r="I628" s="8"/>
      <c r="J628" s="46"/>
      <c r="K628" s="50"/>
      <c r="L628" s="13"/>
      <c r="M628" s="13"/>
      <c r="N628" s="13"/>
      <c r="O628" s="13"/>
      <c r="P628" s="13"/>
      <c r="Q628" s="13"/>
    </row>
    <row r="629" spans="1:17" x14ac:dyDescent="0.3">
      <c r="A629" s="4"/>
      <c r="B629" s="5"/>
      <c r="C629" s="12"/>
      <c r="D629" s="26"/>
      <c r="E629" s="26"/>
      <c r="F629" s="26"/>
      <c r="G629" s="26"/>
      <c r="H629" s="26"/>
      <c r="I629" s="5"/>
      <c r="J629" s="45"/>
      <c r="K629" s="50"/>
      <c r="L629" s="13"/>
      <c r="M629" s="13"/>
      <c r="N629" s="13"/>
      <c r="O629" s="13"/>
      <c r="P629" s="13"/>
      <c r="Q629" s="13"/>
    </row>
    <row r="630" spans="1:17" x14ac:dyDescent="0.3">
      <c r="A630" s="6" t="s">
        <v>334</v>
      </c>
      <c r="B630" s="1" t="s">
        <v>635</v>
      </c>
      <c r="C630" s="9"/>
      <c r="D630" s="61"/>
      <c r="E630" s="61"/>
      <c r="F630" s="61"/>
      <c r="G630" s="61"/>
      <c r="H630" s="61"/>
      <c r="I630" s="1"/>
      <c r="J630" s="46">
        <f t="shared" si="9"/>
        <v>0</v>
      </c>
      <c r="K630" s="50">
        <v>0.27500000000000002</v>
      </c>
      <c r="L630" s="13">
        <f>AND(D630&gt;0.27,D630&lt;0.28)*1</f>
        <v>0</v>
      </c>
      <c r="M630" s="13"/>
      <c r="N630" s="13"/>
      <c r="O630" s="13"/>
      <c r="P630" s="13"/>
      <c r="Q630" s="13"/>
    </row>
    <row r="631" spans="1:17" x14ac:dyDescent="0.3">
      <c r="A631" s="6"/>
      <c r="B631" s="1"/>
      <c r="C631" s="9"/>
      <c r="D631" s="29"/>
      <c r="E631" s="29"/>
      <c r="F631" s="29"/>
      <c r="G631" s="29"/>
      <c r="H631" s="29"/>
      <c r="I631" s="1"/>
      <c r="J631" s="46"/>
      <c r="K631" s="50"/>
      <c r="L631" s="13"/>
      <c r="M631" s="13"/>
      <c r="N631" s="13"/>
      <c r="O631" s="13"/>
      <c r="P631" s="13"/>
      <c r="Q631" s="13"/>
    </row>
    <row r="632" spans="1:17" x14ac:dyDescent="0.3">
      <c r="A632" s="6"/>
      <c r="B632" s="1"/>
      <c r="C632" s="9"/>
      <c r="D632" s="29"/>
      <c r="E632" s="29"/>
      <c r="F632" s="29"/>
      <c r="G632" s="62"/>
      <c r="H632" s="62"/>
      <c r="I632" s="1"/>
      <c r="J632" s="46"/>
      <c r="K632" s="50"/>
      <c r="L632" s="13"/>
      <c r="M632" s="13"/>
      <c r="N632" s="13"/>
      <c r="O632" s="13"/>
      <c r="P632" s="13"/>
      <c r="Q632" s="13"/>
    </row>
    <row r="633" spans="1:17" x14ac:dyDescent="0.3">
      <c r="A633" s="6" t="s">
        <v>335</v>
      </c>
      <c r="B633" s="1" t="s">
        <v>336</v>
      </c>
      <c r="C633" s="9"/>
      <c r="D633" s="43"/>
      <c r="E633" s="43"/>
      <c r="F633" s="43"/>
      <c r="G633" s="63"/>
      <c r="H633" s="63"/>
      <c r="I633" s="1"/>
      <c r="J633" s="46">
        <f>COUNTIF(L633,K633)</f>
        <v>0</v>
      </c>
      <c r="K633" s="50">
        <f>3/8</f>
        <v>0.375</v>
      </c>
      <c r="L633" s="13" t="e">
        <f>G632/G633</f>
        <v>#DIV/0!</v>
      </c>
      <c r="M633" s="13"/>
      <c r="N633" s="13"/>
      <c r="O633" s="13"/>
      <c r="P633" s="13"/>
      <c r="Q633" s="13"/>
    </row>
    <row r="634" spans="1:17" x14ac:dyDescent="0.3">
      <c r="A634" s="6"/>
      <c r="B634" s="1"/>
      <c r="C634" s="9"/>
      <c r="D634" s="29"/>
      <c r="E634" s="29"/>
      <c r="F634" s="29"/>
      <c r="G634" s="29"/>
      <c r="H634" s="29"/>
      <c r="I634" s="1"/>
      <c r="J634" s="46"/>
      <c r="K634" s="50"/>
      <c r="L634" s="13"/>
      <c r="M634" s="13"/>
      <c r="N634" s="13"/>
      <c r="O634" s="13"/>
      <c r="P634" s="13"/>
      <c r="Q634" s="13"/>
    </row>
    <row r="635" spans="1:17" x14ac:dyDescent="0.3">
      <c r="A635" s="6" t="s">
        <v>337</v>
      </c>
      <c r="B635" s="1" t="s">
        <v>631</v>
      </c>
      <c r="C635" s="9"/>
      <c r="D635" s="61"/>
      <c r="E635" s="61"/>
      <c r="F635" s="61"/>
      <c r="G635" s="61"/>
      <c r="H635" s="61"/>
      <c r="I635" s="1"/>
      <c r="J635" s="46">
        <f t="shared" si="9"/>
        <v>0</v>
      </c>
      <c r="K635" s="50">
        <v>3.3</v>
      </c>
      <c r="L635" s="13"/>
      <c r="M635" s="13"/>
      <c r="N635" s="13"/>
      <c r="O635" s="13"/>
      <c r="P635" s="13"/>
      <c r="Q635" s="13"/>
    </row>
    <row r="636" spans="1:17" x14ac:dyDescent="0.3">
      <c r="A636" s="6"/>
      <c r="B636" s="1"/>
      <c r="C636" s="9"/>
      <c r="D636" s="29"/>
      <c r="E636" s="29"/>
      <c r="F636" s="29"/>
      <c r="G636" s="29"/>
      <c r="H636" s="29"/>
      <c r="I636" s="1"/>
      <c r="J636" s="46"/>
      <c r="K636" s="50"/>
      <c r="L636" s="13"/>
      <c r="M636" s="13"/>
      <c r="N636" s="13"/>
      <c r="O636" s="13"/>
      <c r="P636" s="13"/>
      <c r="Q636" s="13"/>
    </row>
    <row r="637" spans="1:17" x14ac:dyDescent="0.3">
      <c r="A637" s="6" t="s">
        <v>338</v>
      </c>
      <c r="B637" s="1" t="s">
        <v>339</v>
      </c>
      <c r="C637" s="9"/>
      <c r="D637" s="61"/>
      <c r="E637" s="61"/>
      <c r="F637" s="61"/>
      <c r="G637" s="61"/>
      <c r="H637" s="61"/>
      <c r="I637" s="1" t="s">
        <v>121</v>
      </c>
      <c r="J637" s="46">
        <f t="shared" si="9"/>
        <v>0</v>
      </c>
      <c r="K637" s="50">
        <v>260</v>
      </c>
      <c r="L637" s="13"/>
      <c r="M637" s="13"/>
      <c r="N637" s="13"/>
      <c r="O637" s="13"/>
      <c r="P637" s="13"/>
      <c r="Q637" s="13"/>
    </row>
    <row r="638" spans="1:17" x14ac:dyDescent="0.3">
      <c r="A638" s="6"/>
      <c r="B638" s="1"/>
      <c r="C638" s="9"/>
      <c r="D638" s="29"/>
      <c r="E638" s="29"/>
      <c r="F638" s="29"/>
      <c r="G638" s="29"/>
      <c r="H638" s="29"/>
      <c r="I638" s="1"/>
      <c r="J638" s="46"/>
      <c r="K638" s="50"/>
      <c r="L638" s="13"/>
      <c r="M638" s="13"/>
      <c r="N638" s="13"/>
      <c r="O638" s="13"/>
      <c r="P638" s="13"/>
      <c r="Q638" s="13"/>
    </row>
    <row r="639" spans="1:17" x14ac:dyDescent="0.3">
      <c r="A639" s="6" t="s">
        <v>340</v>
      </c>
      <c r="B639" s="1" t="s">
        <v>341</v>
      </c>
      <c r="C639" s="9"/>
      <c r="D639" s="61"/>
      <c r="E639" s="61"/>
      <c r="F639" s="61"/>
      <c r="G639" s="61"/>
      <c r="H639" s="61"/>
      <c r="I639" s="1" t="s">
        <v>121</v>
      </c>
      <c r="J639" s="46">
        <f t="shared" si="9"/>
        <v>0</v>
      </c>
      <c r="K639" s="50">
        <v>600</v>
      </c>
      <c r="L639" s="13"/>
      <c r="M639" s="13"/>
      <c r="N639" s="13"/>
      <c r="O639" s="13"/>
      <c r="P639" s="13"/>
      <c r="Q639" s="13"/>
    </row>
    <row r="640" spans="1:17" x14ac:dyDescent="0.3">
      <c r="A640" s="7"/>
      <c r="B640" s="8"/>
      <c r="C640" s="11"/>
      <c r="D640" s="30"/>
      <c r="E640" s="30"/>
      <c r="F640" s="30"/>
      <c r="G640" s="30"/>
      <c r="H640" s="30"/>
      <c r="I640" s="8"/>
      <c r="J640" s="47"/>
      <c r="K640" s="50"/>
      <c r="L640" s="13"/>
      <c r="M640" s="13"/>
      <c r="N640" s="13"/>
      <c r="O640" s="13"/>
      <c r="P640" s="13"/>
      <c r="Q640" s="13"/>
    </row>
    <row r="641" spans="1:17" x14ac:dyDescent="0.3">
      <c r="A641" s="4"/>
      <c r="B641" s="5"/>
      <c r="C641" s="12"/>
      <c r="D641" s="26"/>
      <c r="E641" s="26"/>
      <c r="F641" s="26"/>
      <c r="G641" s="26"/>
      <c r="H641" s="26"/>
      <c r="I641" s="5"/>
      <c r="J641" s="45"/>
      <c r="K641" s="50"/>
      <c r="L641" s="13"/>
      <c r="M641" s="13"/>
      <c r="N641" s="13"/>
      <c r="O641" s="13"/>
      <c r="P641" s="13"/>
      <c r="Q641" s="13"/>
    </row>
    <row r="642" spans="1:17" x14ac:dyDescent="0.3">
      <c r="A642" s="6"/>
      <c r="B642" s="60" t="s">
        <v>342</v>
      </c>
      <c r="C642" s="60"/>
      <c r="D642" s="60"/>
      <c r="E642" s="60"/>
      <c r="F642" s="60"/>
      <c r="G642" s="60"/>
      <c r="H642" s="60"/>
      <c r="I642" s="1"/>
      <c r="J642" s="46"/>
      <c r="K642" s="50"/>
      <c r="L642" s="13"/>
      <c r="M642" s="13"/>
      <c r="N642" s="13"/>
      <c r="O642" s="13"/>
      <c r="P642" s="13"/>
      <c r="Q642" s="13"/>
    </row>
    <row r="643" spans="1:17" x14ac:dyDescent="0.3">
      <c r="A643" s="6"/>
      <c r="B643" s="60" t="s">
        <v>343</v>
      </c>
      <c r="C643" s="60"/>
      <c r="D643" s="60"/>
      <c r="E643" s="60"/>
      <c r="F643" s="60"/>
      <c r="G643" s="60"/>
      <c r="H643" s="60"/>
      <c r="I643" s="1"/>
      <c r="J643" s="46"/>
      <c r="K643" s="50"/>
      <c r="L643" s="13"/>
      <c r="M643" s="13"/>
      <c r="N643" s="13"/>
      <c r="O643" s="13"/>
      <c r="P643" s="13"/>
      <c r="Q643" s="13"/>
    </row>
    <row r="644" spans="1:17" x14ac:dyDescent="0.3">
      <c r="A644" s="6"/>
      <c r="B644" s="1"/>
      <c r="C644" s="9"/>
      <c r="D644" s="29"/>
      <c r="E644" s="29"/>
      <c r="F644" s="29"/>
      <c r="G644" s="29"/>
      <c r="H644" s="29"/>
      <c r="I644" s="1"/>
      <c r="J644" s="46"/>
      <c r="K644" s="50"/>
      <c r="L644" s="13"/>
      <c r="M644" s="13"/>
      <c r="N644" s="13"/>
      <c r="O644" s="13"/>
      <c r="P644" s="13"/>
      <c r="Q644" s="13"/>
    </row>
    <row r="645" spans="1:17" x14ac:dyDescent="0.3">
      <c r="A645" s="6"/>
      <c r="B645" s="1"/>
      <c r="C645" s="9"/>
      <c r="D645" s="29"/>
      <c r="E645" s="29"/>
      <c r="F645" s="29"/>
      <c r="G645" s="29"/>
      <c r="H645" s="29"/>
      <c r="I645" s="1"/>
      <c r="J645" s="46"/>
      <c r="K645" s="50"/>
      <c r="L645" s="13"/>
      <c r="M645" s="13"/>
      <c r="N645" s="13"/>
      <c r="O645" s="13"/>
      <c r="P645" s="13"/>
      <c r="Q645" s="13"/>
    </row>
    <row r="646" spans="1:17" x14ac:dyDescent="0.3">
      <c r="A646" s="6"/>
      <c r="B646" s="1"/>
      <c r="C646" s="9"/>
      <c r="D646" s="29"/>
      <c r="E646" s="29"/>
      <c r="F646" s="29"/>
      <c r="G646" s="29"/>
      <c r="H646" s="29"/>
      <c r="I646" s="1"/>
      <c r="J646" s="46"/>
      <c r="K646" s="50"/>
      <c r="L646" s="13"/>
      <c r="M646" s="13"/>
      <c r="N646" s="13"/>
      <c r="O646" s="13"/>
      <c r="P646" s="13"/>
      <c r="Q646" s="13"/>
    </row>
    <row r="647" spans="1:17" x14ac:dyDescent="0.3">
      <c r="A647" s="6"/>
      <c r="B647" s="1"/>
      <c r="C647" s="9"/>
      <c r="D647" s="29"/>
      <c r="E647" s="29"/>
      <c r="F647" s="29"/>
      <c r="G647" s="29"/>
      <c r="H647" s="29"/>
      <c r="I647" s="1"/>
      <c r="J647" s="46"/>
      <c r="K647" s="50"/>
      <c r="L647" s="13"/>
      <c r="M647" s="13"/>
      <c r="N647" s="13"/>
      <c r="O647" s="13"/>
      <c r="P647" s="13"/>
      <c r="Q647" s="13"/>
    </row>
    <row r="648" spans="1:17" x14ac:dyDescent="0.3">
      <c r="A648" s="6"/>
      <c r="B648" s="1"/>
      <c r="C648" s="9"/>
      <c r="D648" s="29"/>
      <c r="E648" s="29"/>
      <c r="F648" s="29"/>
      <c r="G648" s="29"/>
      <c r="H648" s="29"/>
      <c r="I648" s="1"/>
      <c r="J648" s="46"/>
      <c r="K648" s="50"/>
      <c r="L648" s="13"/>
      <c r="M648" s="13"/>
      <c r="N648" s="13"/>
      <c r="O648" s="13"/>
      <c r="P648" s="13"/>
      <c r="Q648" s="13"/>
    </row>
    <row r="649" spans="1:17" x14ac:dyDescent="0.3">
      <c r="A649" s="6"/>
      <c r="B649" s="1"/>
      <c r="C649" s="9"/>
      <c r="D649" s="29"/>
      <c r="E649" s="29"/>
      <c r="F649" s="29"/>
      <c r="G649" s="29"/>
      <c r="H649" s="29"/>
      <c r="I649" s="1"/>
      <c r="J649" s="46"/>
      <c r="K649" s="50"/>
      <c r="L649" s="13"/>
      <c r="M649" s="13"/>
      <c r="N649" s="13"/>
      <c r="O649" s="13"/>
      <c r="P649" s="13"/>
      <c r="Q649" s="13"/>
    </row>
    <row r="650" spans="1:17" x14ac:dyDescent="0.3">
      <c r="A650" s="6"/>
      <c r="B650" s="1"/>
      <c r="C650" s="9"/>
      <c r="D650" s="29"/>
      <c r="E650" s="29"/>
      <c r="F650" s="29"/>
      <c r="G650" s="29"/>
      <c r="H650" s="29"/>
      <c r="I650" s="1"/>
      <c r="J650" s="46"/>
      <c r="K650" s="50"/>
      <c r="L650" s="13"/>
      <c r="M650" s="13"/>
      <c r="N650" s="13"/>
      <c r="O650" s="13"/>
      <c r="P650" s="13"/>
      <c r="Q650" s="13"/>
    </row>
    <row r="651" spans="1:17" x14ac:dyDescent="0.3">
      <c r="A651" s="6" t="s">
        <v>344</v>
      </c>
      <c r="B651" s="60" t="s">
        <v>345</v>
      </c>
      <c r="C651" s="60"/>
      <c r="D651" s="61"/>
      <c r="E651" s="61"/>
      <c r="F651" s="61"/>
      <c r="G651" s="61"/>
      <c r="H651" s="61"/>
      <c r="I651" s="1" t="s">
        <v>121</v>
      </c>
      <c r="J651" s="46">
        <f t="shared" ref="J651:J684" si="10">COUNTIF(D651,K651)</f>
        <v>0</v>
      </c>
      <c r="K651" s="50">
        <v>420</v>
      </c>
      <c r="L651" s="13"/>
      <c r="M651" s="13"/>
      <c r="N651" s="13"/>
      <c r="O651" s="13"/>
      <c r="P651" s="13"/>
      <c r="Q651" s="13"/>
    </row>
    <row r="652" spans="1:17" x14ac:dyDescent="0.3">
      <c r="A652" s="6"/>
      <c r="B652" s="1"/>
      <c r="C652" s="9"/>
      <c r="D652" s="29"/>
      <c r="E652" s="29"/>
      <c r="F652" s="29"/>
      <c r="G652" s="29"/>
      <c r="H652" s="29"/>
      <c r="I652" s="1"/>
      <c r="J652" s="46"/>
      <c r="K652" s="50"/>
      <c r="L652" s="13"/>
      <c r="M652" s="13"/>
      <c r="N652" s="13"/>
      <c r="O652" s="13"/>
      <c r="P652" s="13"/>
      <c r="Q652" s="13"/>
    </row>
    <row r="653" spans="1:17" x14ac:dyDescent="0.3">
      <c r="A653" s="6" t="s">
        <v>346</v>
      </c>
      <c r="B653" s="60" t="s">
        <v>347</v>
      </c>
      <c r="C653" s="60"/>
      <c r="D653" s="61"/>
      <c r="E653" s="61"/>
      <c r="F653" s="61"/>
      <c r="G653" s="61"/>
      <c r="H653" s="61"/>
      <c r="I653" s="1" t="s">
        <v>121</v>
      </c>
      <c r="J653" s="46">
        <f t="shared" si="10"/>
        <v>0</v>
      </c>
      <c r="K653" s="50">
        <v>2040</v>
      </c>
      <c r="L653" s="13"/>
      <c r="M653" s="13"/>
      <c r="N653" s="13"/>
      <c r="O653" s="13"/>
      <c r="P653" s="13"/>
      <c r="Q653" s="13"/>
    </row>
    <row r="654" spans="1:17" x14ac:dyDescent="0.3">
      <c r="A654" s="6"/>
      <c r="B654" s="1"/>
      <c r="C654" s="9"/>
      <c r="D654" s="29"/>
      <c r="E654" s="29"/>
      <c r="F654" s="29"/>
      <c r="G654" s="29"/>
      <c r="H654" s="29"/>
      <c r="I654" s="1"/>
      <c r="J654" s="46"/>
      <c r="K654" s="50"/>
      <c r="L654" s="13"/>
      <c r="M654" s="13"/>
      <c r="N654" s="13"/>
      <c r="O654" s="13"/>
      <c r="P654" s="13"/>
      <c r="Q654" s="13"/>
    </row>
    <row r="655" spans="1:17" x14ac:dyDescent="0.3">
      <c r="A655" s="6" t="s">
        <v>348</v>
      </c>
      <c r="B655" s="1" t="s">
        <v>349</v>
      </c>
      <c r="C655" s="9"/>
      <c r="D655" s="61"/>
      <c r="E655" s="61"/>
      <c r="F655" s="61"/>
      <c r="G655" s="61"/>
      <c r="H655" s="61"/>
      <c r="I655" s="1" t="s">
        <v>121</v>
      </c>
      <c r="J655" s="46">
        <f t="shared" si="10"/>
        <v>0</v>
      </c>
      <c r="K655" s="50">
        <v>210</v>
      </c>
      <c r="L655" s="13"/>
      <c r="M655" s="13"/>
      <c r="N655" s="13"/>
      <c r="O655" s="13"/>
      <c r="P655" s="13"/>
      <c r="Q655" s="13"/>
    </row>
    <row r="656" spans="1:17" x14ac:dyDescent="0.3">
      <c r="A656" s="6"/>
      <c r="B656" s="1"/>
      <c r="C656" s="9"/>
      <c r="D656" s="29"/>
      <c r="E656" s="29"/>
      <c r="F656" s="29"/>
      <c r="G656" s="29"/>
      <c r="H656" s="29"/>
      <c r="I656" s="1"/>
      <c r="J656" s="46"/>
      <c r="K656" s="50"/>
      <c r="L656" s="13"/>
      <c r="M656" s="13"/>
      <c r="N656" s="13"/>
      <c r="O656" s="13"/>
      <c r="P656" s="13"/>
      <c r="Q656" s="13"/>
    </row>
    <row r="657" spans="1:19" x14ac:dyDescent="0.3">
      <c r="A657" s="6"/>
      <c r="B657" s="1" t="s">
        <v>350</v>
      </c>
      <c r="C657" s="9"/>
      <c r="D657" s="29"/>
      <c r="E657" s="29"/>
      <c r="F657" s="29"/>
      <c r="G657" s="29"/>
      <c r="H657" s="29"/>
      <c r="I657" s="1"/>
      <c r="J657" s="46"/>
      <c r="K657" s="50"/>
      <c r="L657" s="13"/>
      <c r="M657" s="13"/>
      <c r="N657" s="13"/>
      <c r="O657" s="13"/>
      <c r="P657" s="13"/>
      <c r="Q657" s="13"/>
    </row>
    <row r="658" spans="1:19" x14ac:dyDescent="0.3">
      <c r="A658" s="6"/>
      <c r="B658" s="1"/>
      <c r="C658" s="9"/>
      <c r="D658" s="29"/>
      <c r="E658" s="29"/>
      <c r="F658" s="29"/>
      <c r="G658" s="29"/>
      <c r="H658" s="29"/>
      <c r="I658" s="1"/>
      <c r="J658" s="46"/>
      <c r="K658" s="50"/>
      <c r="L658" s="13"/>
      <c r="M658" s="13"/>
      <c r="N658" s="13"/>
      <c r="O658" s="13"/>
      <c r="P658" s="13"/>
      <c r="Q658" s="13"/>
    </row>
    <row r="659" spans="1:19" x14ac:dyDescent="0.3">
      <c r="A659" s="6" t="s">
        <v>351</v>
      </c>
      <c r="B659" s="60" t="s">
        <v>352</v>
      </c>
      <c r="C659" s="60"/>
      <c r="D659" s="61"/>
      <c r="E659" s="61"/>
      <c r="F659" s="61"/>
      <c r="G659" s="61"/>
      <c r="H659" s="61"/>
      <c r="I659" s="1" t="s">
        <v>121</v>
      </c>
      <c r="J659" s="46">
        <f t="shared" si="10"/>
        <v>0</v>
      </c>
      <c r="K659" s="50">
        <v>294</v>
      </c>
      <c r="L659" s="41"/>
      <c r="M659" s="41"/>
      <c r="N659" s="13"/>
      <c r="O659" s="13"/>
      <c r="P659" s="13"/>
      <c r="Q659" s="13"/>
    </row>
    <row r="660" spans="1:19" x14ac:dyDescent="0.3">
      <c r="A660" s="7"/>
      <c r="B660" s="8"/>
      <c r="C660" s="11"/>
      <c r="D660" s="30"/>
      <c r="E660" s="30"/>
      <c r="F660" s="30"/>
      <c r="G660" s="30"/>
      <c r="H660" s="30"/>
      <c r="I660" s="8"/>
      <c r="J660" s="47"/>
      <c r="K660" s="50"/>
      <c r="L660" s="13"/>
      <c r="M660" s="13"/>
      <c r="N660" s="13"/>
      <c r="O660" s="13"/>
      <c r="P660" s="13"/>
      <c r="Q660" s="13"/>
    </row>
    <row r="661" spans="1:19" x14ac:dyDescent="0.3">
      <c r="A661" s="4"/>
      <c r="B661" s="5"/>
      <c r="C661" s="12"/>
      <c r="D661" s="26"/>
      <c r="E661" s="26"/>
      <c r="F661" s="26"/>
      <c r="G661" s="26"/>
      <c r="H661" s="26"/>
      <c r="I661" s="5"/>
      <c r="J661" s="45"/>
      <c r="K661" s="50"/>
      <c r="L661" s="13"/>
      <c r="M661" s="13"/>
      <c r="N661" s="13"/>
      <c r="O661" s="13"/>
      <c r="P661" s="13"/>
      <c r="Q661" s="13"/>
    </row>
    <row r="662" spans="1:19" x14ac:dyDescent="0.3">
      <c r="A662" s="6" t="s">
        <v>353</v>
      </c>
      <c r="B662" s="1" t="s">
        <v>354</v>
      </c>
      <c r="C662" s="10" t="s">
        <v>3</v>
      </c>
      <c r="D662" s="61"/>
      <c r="E662" s="61"/>
      <c r="F662" s="61"/>
      <c r="G662" s="61"/>
      <c r="H662" s="61"/>
      <c r="I662" s="1"/>
      <c r="J662" s="46">
        <f t="shared" si="10"/>
        <v>0</v>
      </c>
      <c r="K662" s="50">
        <v>2312</v>
      </c>
      <c r="L662" s="13"/>
      <c r="M662" s="13"/>
      <c r="N662" s="13"/>
      <c r="O662" s="13"/>
      <c r="P662" s="13"/>
      <c r="Q662" s="13"/>
    </row>
    <row r="663" spans="1:19" x14ac:dyDescent="0.3">
      <c r="A663" s="6"/>
      <c r="B663" s="1"/>
      <c r="C663" s="9"/>
      <c r="D663" s="29"/>
      <c r="E663" s="29"/>
      <c r="F663" s="29"/>
      <c r="G663" s="29"/>
      <c r="H663" s="29"/>
      <c r="I663" s="1"/>
      <c r="J663" s="46"/>
      <c r="K663" s="50"/>
      <c r="L663" s="13"/>
      <c r="M663" s="13"/>
      <c r="N663" s="13"/>
      <c r="O663" s="13"/>
      <c r="P663" s="13"/>
      <c r="Q663" s="13"/>
    </row>
    <row r="664" spans="1:19" x14ac:dyDescent="0.3">
      <c r="A664" s="6" t="s">
        <v>355</v>
      </c>
      <c r="B664" s="1" t="s">
        <v>356</v>
      </c>
      <c r="C664" s="10" t="s">
        <v>3</v>
      </c>
      <c r="D664" s="61"/>
      <c r="E664" s="61"/>
      <c r="F664" s="61"/>
      <c r="G664" s="61"/>
      <c r="H664" s="61"/>
      <c r="I664" s="1"/>
      <c r="J664" s="46">
        <f t="shared" si="10"/>
        <v>0</v>
      </c>
      <c r="K664" s="50">
        <v>109</v>
      </c>
      <c r="L664" s="13"/>
      <c r="M664" s="13"/>
      <c r="N664" s="13"/>
      <c r="O664" s="13"/>
      <c r="P664" s="13"/>
      <c r="Q664" s="13"/>
    </row>
    <row r="665" spans="1:19" x14ac:dyDescent="0.3">
      <c r="A665" s="6"/>
      <c r="B665" s="1"/>
      <c r="C665" s="9"/>
      <c r="D665" s="29"/>
      <c r="E665" s="29"/>
      <c r="F665" s="29"/>
      <c r="G665" s="29"/>
      <c r="H665" s="29"/>
      <c r="I665" s="1"/>
      <c r="J665" s="46"/>
      <c r="K665" s="50"/>
      <c r="L665" s="13"/>
      <c r="M665" s="13"/>
      <c r="N665" s="13"/>
      <c r="O665" s="13"/>
      <c r="P665" s="13"/>
      <c r="Q665" s="13"/>
    </row>
    <row r="666" spans="1:19" x14ac:dyDescent="0.3">
      <c r="A666" s="6" t="s">
        <v>357</v>
      </c>
      <c r="B666" s="1" t="s">
        <v>358</v>
      </c>
      <c r="C666" s="10" t="s">
        <v>3</v>
      </c>
      <c r="D666" s="61"/>
      <c r="E666" s="61"/>
      <c r="F666" s="61"/>
      <c r="G666" s="61"/>
      <c r="H666" s="61"/>
      <c r="I666" s="1"/>
      <c r="J666" s="46">
        <f t="shared" si="10"/>
        <v>0</v>
      </c>
      <c r="K666" s="50">
        <v>5663</v>
      </c>
      <c r="L666" s="13"/>
      <c r="M666" s="13"/>
      <c r="N666" s="13"/>
      <c r="O666" s="13"/>
      <c r="P666" s="13"/>
      <c r="Q666" s="13"/>
    </row>
    <row r="667" spans="1:19" x14ac:dyDescent="0.3">
      <c r="A667" s="6"/>
      <c r="B667" s="1"/>
      <c r="C667" s="9"/>
      <c r="D667" s="29"/>
      <c r="E667" s="29"/>
      <c r="F667" s="29"/>
      <c r="G667" s="29"/>
      <c r="H667" s="29"/>
      <c r="I667" s="1"/>
      <c r="J667" s="46"/>
      <c r="K667" s="50"/>
      <c r="L667" s="13"/>
      <c r="M667" s="13"/>
      <c r="N667" s="13"/>
      <c r="O667" s="13"/>
      <c r="P667" s="13"/>
      <c r="Q667" s="13"/>
    </row>
    <row r="668" spans="1:19" x14ac:dyDescent="0.3">
      <c r="A668" s="6" t="s">
        <v>359</v>
      </c>
      <c r="B668" s="3" t="s">
        <v>360</v>
      </c>
      <c r="C668" s="10" t="s">
        <v>3</v>
      </c>
      <c r="D668" s="61"/>
      <c r="E668" s="61"/>
      <c r="F668" s="61"/>
      <c r="G668" s="61"/>
      <c r="H668" s="61"/>
      <c r="I668" s="1"/>
      <c r="J668" s="46">
        <f t="shared" si="10"/>
        <v>0</v>
      </c>
      <c r="K668" s="50">
        <v>684</v>
      </c>
      <c r="L668" s="13"/>
      <c r="M668" s="13"/>
      <c r="N668" s="13"/>
      <c r="O668" s="13"/>
      <c r="P668" s="13"/>
      <c r="Q668" s="13"/>
    </row>
    <row r="669" spans="1:19" x14ac:dyDescent="0.3">
      <c r="A669" s="7"/>
      <c r="B669" s="8"/>
      <c r="C669" s="11"/>
      <c r="D669" s="30"/>
      <c r="E669" s="30"/>
      <c r="F669" s="30"/>
      <c r="G669" s="30"/>
      <c r="H669" s="30"/>
      <c r="I669" s="8"/>
      <c r="J669" s="47"/>
      <c r="K669" s="50"/>
      <c r="L669" s="13"/>
      <c r="M669" s="13"/>
      <c r="N669" s="13"/>
      <c r="O669" s="13"/>
      <c r="P669" s="13"/>
      <c r="Q669" s="13"/>
    </row>
    <row r="670" spans="1:19" x14ac:dyDescent="0.3">
      <c r="A670" s="4"/>
      <c r="B670" s="5"/>
      <c r="C670" s="12"/>
      <c r="D670" s="26"/>
      <c r="E670" s="26"/>
      <c r="F670" s="26"/>
      <c r="G670" s="26"/>
      <c r="H670" s="26"/>
      <c r="I670" s="5"/>
      <c r="J670" s="45"/>
      <c r="K670" s="50"/>
      <c r="L670" s="13"/>
      <c r="M670" s="13"/>
      <c r="N670" s="13"/>
      <c r="O670" s="13"/>
      <c r="P670" s="13"/>
      <c r="Q670" s="13"/>
    </row>
    <row r="671" spans="1:19" x14ac:dyDescent="0.3">
      <c r="A671" s="6"/>
      <c r="B671" s="1" t="s">
        <v>361</v>
      </c>
      <c r="C671" s="9"/>
      <c r="D671" s="29"/>
      <c r="E671" s="29"/>
      <c r="F671" s="29"/>
      <c r="G671" s="29"/>
      <c r="H671" s="29"/>
      <c r="I671" s="1"/>
      <c r="J671" s="46"/>
      <c r="K671" s="50"/>
      <c r="L671" s="13"/>
      <c r="M671" s="13"/>
      <c r="N671" s="13"/>
      <c r="O671" s="13"/>
      <c r="P671" s="13"/>
      <c r="Q671" s="13"/>
    </row>
    <row r="672" spans="1:19" x14ac:dyDescent="0.3">
      <c r="A672" s="6"/>
      <c r="B672" s="1"/>
      <c r="C672" s="9"/>
      <c r="D672" s="29"/>
      <c r="E672" s="29"/>
      <c r="F672" s="29"/>
      <c r="G672" s="29"/>
      <c r="H672" s="29"/>
      <c r="I672" s="1"/>
      <c r="J672" s="46"/>
      <c r="K672" s="50"/>
      <c r="L672" s="13"/>
      <c r="M672" s="13"/>
      <c r="N672" s="13"/>
      <c r="O672" s="13"/>
      <c r="P672" s="13"/>
      <c r="Q672" s="13"/>
      <c r="R672" s="19"/>
      <c r="S672" s="19"/>
    </row>
    <row r="673" spans="1:19" x14ac:dyDescent="0.3">
      <c r="A673" s="6"/>
      <c r="B673" s="1"/>
      <c r="C673" s="9"/>
      <c r="D673" s="29"/>
      <c r="E673" s="29"/>
      <c r="F673" s="29"/>
      <c r="G673" s="29"/>
      <c r="H673" s="29"/>
      <c r="I673" s="1"/>
      <c r="J673" s="46"/>
      <c r="K673" s="50"/>
      <c r="L673" s="13"/>
      <c r="M673" s="13"/>
      <c r="N673" s="13"/>
      <c r="O673" s="13"/>
      <c r="P673" s="13"/>
      <c r="Q673" s="13"/>
      <c r="R673" s="19"/>
      <c r="S673" s="19"/>
    </row>
    <row r="674" spans="1:19" x14ac:dyDescent="0.3">
      <c r="A674" s="6"/>
      <c r="B674" s="1"/>
      <c r="C674" s="9"/>
      <c r="D674" s="29"/>
      <c r="E674" s="29"/>
      <c r="F674" s="29"/>
      <c r="G674" s="29"/>
      <c r="H674" s="29"/>
      <c r="I674" s="1"/>
      <c r="J674" s="46"/>
      <c r="K674" s="50"/>
      <c r="L674" s="13"/>
      <c r="M674" s="13"/>
      <c r="N674" s="13"/>
      <c r="O674" s="13"/>
      <c r="P674" s="13"/>
      <c r="Q674" s="13" t="s">
        <v>369</v>
      </c>
      <c r="R674" s="19" t="s">
        <v>370</v>
      </c>
      <c r="S674" s="19"/>
    </row>
    <row r="675" spans="1:19" x14ac:dyDescent="0.3">
      <c r="A675" s="6"/>
      <c r="B675" s="1"/>
      <c r="C675" s="9"/>
      <c r="D675" s="29"/>
      <c r="E675" s="29"/>
      <c r="F675" s="29"/>
      <c r="G675" s="29"/>
      <c r="H675" s="29"/>
      <c r="I675" s="1"/>
      <c r="J675" s="46"/>
      <c r="K675" s="50"/>
      <c r="L675" s="13"/>
      <c r="M675" s="13"/>
      <c r="N675" s="13"/>
      <c r="O675" s="13"/>
      <c r="P675" s="14" t="s">
        <v>371</v>
      </c>
      <c r="Q675" s="13">
        <v>1</v>
      </c>
      <c r="R675" s="19">
        <v>0</v>
      </c>
      <c r="S675" s="19"/>
    </row>
    <row r="676" spans="1:19" x14ac:dyDescent="0.3">
      <c r="A676" s="6"/>
      <c r="B676" s="1"/>
      <c r="C676" s="9"/>
      <c r="D676" s="29"/>
      <c r="E676" s="29"/>
      <c r="F676" s="29"/>
      <c r="G676" s="29"/>
      <c r="H676" s="29"/>
      <c r="I676" s="1"/>
      <c r="J676" s="46"/>
      <c r="K676" s="50"/>
      <c r="L676" s="13"/>
      <c r="M676" s="13"/>
      <c r="N676" s="13"/>
      <c r="O676" s="13"/>
      <c r="P676" s="14" t="s">
        <v>93</v>
      </c>
      <c r="Q676" s="13">
        <v>1</v>
      </c>
      <c r="R676" s="19">
        <v>0</v>
      </c>
      <c r="S676" s="19"/>
    </row>
    <row r="677" spans="1:19" x14ac:dyDescent="0.3">
      <c r="A677" s="6"/>
      <c r="B677" s="1" t="s">
        <v>362</v>
      </c>
      <c r="C677" s="9"/>
      <c r="D677" s="29"/>
      <c r="E677" s="29"/>
      <c r="F677" s="29"/>
      <c r="G677" s="29"/>
      <c r="H677" s="29"/>
      <c r="I677" s="1"/>
      <c r="J677" s="46"/>
      <c r="K677" s="50"/>
      <c r="L677" s="13"/>
      <c r="M677" s="13"/>
      <c r="N677" s="13"/>
      <c r="O677" s="13"/>
      <c r="P677" s="14" t="s">
        <v>94</v>
      </c>
      <c r="Q677" s="13">
        <v>3</v>
      </c>
      <c r="R677" s="19">
        <v>5</v>
      </c>
      <c r="S677" s="19"/>
    </row>
    <row r="678" spans="1:19" x14ac:dyDescent="0.3">
      <c r="A678" s="6"/>
      <c r="B678" s="1"/>
      <c r="C678" s="9"/>
      <c r="D678" s="29"/>
      <c r="E678" s="29"/>
      <c r="F678" s="29"/>
      <c r="G678" s="29"/>
      <c r="H678" s="29"/>
      <c r="I678" s="1"/>
      <c r="J678" s="46"/>
      <c r="K678" s="50"/>
      <c r="L678" s="13"/>
      <c r="M678" s="13"/>
      <c r="N678" s="13"/>
      <c r="O678" s="13"/>
      <c r="P678" s="14" t="s">
        <v>95</v>
      </c>
      <c r="Q678" s="13">
        <v>3</v>
      </c>
      <c r="R678" s="19">
        <v>8</v>
      </c>
      <c r="S678" s="19"/>
    </row>
    <row r="679" spans="1:19" x14ac:dyDescent="0.3">
      <c r="A679" s="6" t="s">
        <v>363</v>
      </c>
      <c r="B679" s="1" t="s">
        <v>364</v>
      </c>
      <c r="C679" s="9"/>
      <c r="D679" s="61"/>
      <c r="E679" s="61"/>
      <c r="F679" s="61"/>
      <c r="G679" s="61"/>
      <c r="H679" s="61"/>
      <c r="I679" s="1"/>
      <c r="J679" s="46">
        <f t="shared" si="10"/>
        <v>0</v>
      </c>
      <c r="K679" s="50">
        <v>10</v>
      </c>
      <c r="L679" s="13"/>
      <c r="M679" s="13"/>
      <c r="N679" s="13"/>
      <c r="O679" s="13"/>
      <c r="P679" s="14" t="s">
        <v>96</v>
      </c>
      <c r="Q679" s="13">
        <v>7</v>
      </c>
      <c r="R679" s="19">
        <v>5</v>
      </c>
      <c r="S679" s="19"/>
    </row>
    <row r="680" spans="1:19" x14ac:dyDescent="0.3">
      <c r="A680" s="6"/>
      <c r="B680" s="1"/>
      <c r="C680" s="9"/>
      <c r="D680" s="29"/>
      <c r="E680" s="29"/>
      <c r="F680" s="29"/>
      <c r="G680" s="29"/>
      <c r="H680" s="29"/>
      <c r="I680" s="1"/>
      <c r="J680" s="46"/>
      <c r="K680" s="50"/>
      <c r="L680" s="13"/>
      <c r="M680" s="13"/>
      <c r="N680" s="13"/>
      <c r="O680" s="13"/>
      <c r="P680" s="14" t="s">
        <v>97</v>
      </c>
      <c r="Q680" s="13">
        <v>4</v>
      </c>
      <c r="R680" s="19">
        <v>3</v>
      </c>
      <c r="S680" s="19"/>
    </row>
    <row r="681" spans="1:19" x14ac:dyDescent="0.3">
      <c r="A681" s="6"/>
      <c r="B681" s="1" t="s">
        <v>632</v>
      </c>
      <c r="C681" s="9"/>
      <c r="D681" s="29"/>
      <c r="E681" s="29"/>
      <c r="F681" s="29"/>
      <c r="G681" s="29"/>
      <c r="H681" s="29"/>
      <c r="I681" s="1"/>
      <c r="J681" s="46"/>
      <c r="K681" s="50"/>
      <c r="L681" s="13"/>
      <c r="M681" s="13"/>
      <c r="N681" s="13"/>
      <c r="O681" s="13"/>
      <c r="P681" s="14" t="s">
        <v>98</v>
      </c>
      <c r="Q681" s="13">
        <v>6</v>
      </c>
      <c r="R681" s="19">
        <v>2</v>
      </c>
      <c r="S681" s="19"/>
    </row>
    <row r="682" spans="1:19" x14ac:dyDescent="0.3">
      <c r="A682" s="6"/>
      <c r="B682" s="1" t="s">
        <v>365</v>
      </c>
      <c r="C682" s="9"/>
      <c r="D682" s="29"/>
      <c r="E682" s="29"/>
      <c r="F682" s="29"/>
      <c r="G682" s="29"/>
      <c r="H682" s="29"/>
      <c r="I682" s="1"/>
      <c r="J682" s="46"/>
      <c r="K682" s="50"/>
      <c r="L682" s="13"/>
      <c r="M682" s="13"/>
      <c r="N682" s="13"/>
      <c r="O682" s="13"/>
      <c r="P682" s="13"/>
      <c r="Q682" s="13"/>
      <c r="R682" s="19"/>
      <c r="S682" s="19"/>
    </row>
    <row r="683" spans="1:19" x14ac:dyDescent="0.3">
      <c r="A683" s="6"/>
      <c r="B683" s="1"/>
      <c r="C683" s="9"/>
      <c r="D683" s="29"/>
      <c r="E683" s="29"/>
      <c r="F683" s="29"/>
      <c r="G683" s="29"/>
      <c r="H683" s="29"/>
      <c r="I683" s="1"/>
      <c r="J683" s="46"/>
      <c r="K683" s="50"/>
      <c r="L683" s="13"/>
      <c r="M683" s="13"/>
      <c r="N683" s="13"/>
      <c r="O683" s="13"/>
      <c r="P683" s="13"/>
      <c r="Q683" s="13"/>
    </row>
    <row r="684" spans="1:19" x14ac:dyDescent="0.3">
      <c r="A684" s="6" t="s">
        <v>366</v>
      </c>
      <c r="B684" s="1" t="s">
        <v>367</v>
      </c>
      <c r="C684" s="9"/>
      <c r="D684" s="61"/>
      <c r="E684" s="61"/>
      <c r="F684" s="61"/>
      <c r="G684" s="61"/>
      <c r="H684" s="61"/>
      <c r="I684" s="1"/>
      <c r="J684" s="46">
        <f t="shared" si="10"/>
        <v>0</v>
      </c>
      <c r="K684" s="50">
        <v>4</v>
      </c>
      <c r="L684" s="13"/>
      <c r="M684" s="13"/>
      <c r="N684" s="13"/>
      <c r="O684" s="13"/>
      <c r="P684" s="13"/>
      <c r="Q684" s="13"/>
    </row>
    <row r="685" spans="1:19" x14ac:dyDescent="0.3">
      <c r="A685" s="7"/>
      <c r="B685" s="8"/>
      <c r="C685" s="11"/>
      <c r="D685" s="30"/>
      <c r="E685" s="30"/>
      <c r="F685" s="30"/>
      <c r="G685" s="30"/>
      <c r="H685" s="30"/>
      <c r="I685" s="8"/>
      <c r="J685" s="47"/>
      <c r="K685" s="50"/>
      <c r="L685" s="13"/>
      <c r="M685" s="13"/>
      <c r="N685" s="13"/>
      <c r="O685" s="13"/>
      <c r="P685" s="13"/>
      <c r="Q685" s="13"/>
    </row>
    <row r="686" spans="1:19" x14ac:dyDescent="0.3">
      <c r="A686" s="4"/>
      <c r="B686" s="5"/>
      <c r="C686" s="12"/>
      <c r="D686" s="26"/>
      <c r="E686" s="26"/>
      <c r="F686" s="26"/>
      <c r="G686" s="26"/>
      <c r="H686" s="26"/>
      <c r="I686" s="5"/>
      <c r="J686" s="45"/>
      <c r="K686" s="50"/>
      <c r="L686" s="13"/>
      <c r="M686" s="13"/>
      <c r="N686" s="13"/>
      <c r="O686" s="13"/>
      <c r="P686" s="13"/>
      <c r="Q686" s="13"/>
    </row>
    <row r="687" spans="1:19" x14ac:dyDescent="0.3">
      <c r="A687" s="6"/>
      <c r="B687" s="1" t="s">
        <v>368</v>
      </c>
      <c r="C687" s="9"/>
      <c r="D687" s="29"/>
      <c r="E687" s="29"/>
      <c r="F687" s="29"/>
      <c r="G687" s="29"/>
      <c r="H687" s="29"/>
      <c r="I687" s="1"/>
      <c r="J687" s="46"/>
      <c r="K687" s="50"/>
      <c r="L687" s="13"/>
      <c r="M687" s="13"/>
      <c r="N687" s="13"/>
      <c r="O687" s="13"/>
      <c r="P687" s="13"/>
      <c r="Q687" s="13"/>
    </row>
    <row r="688" spans="1:19" x14ac:dyDescent="0.3">
      <c r="A688" s="6"/>
      <c r="B688" s="1"/>
      <c r="C688" s="9"/>
      <c r="D688" s="29"/>
      <c r="E688" s="29"/>
      <c r="F688" s="29"/>
      <c r="G688" s="29"/>
      <c r="H688" s="29"/>
      <c r="I688" s="1"/>
      <c r="J688" s="46"/>
      <c r="K688" s="50"/>
      <c r="L688" s="13"/>
      <c r="M688" s="13"/>
      <c r="N688" s="13"/>
      <c r="O688" s="13"/>
      <c r="P688" s="13"/>
      <c r="Q688" s="13"/>
    </row>
    <row r="689" spans="1:17" x14ac:dyDescent="0.3">
      <c r="A689" s="6"/>
      <c r="B689" s="1"/>
      <c r="C689" s="9"/>
      <c r="D689" s="29"/>
      <c r="E689" s="29"/>
      <c r="F689" s="29"/>
      <c r="G689" s="29"/>
      <c r="H689" s="29"/>
      <c r="I689" s="1"/>
      <c r="J689" s="46"/>
      <c r="K689" s="50"/>
      <c r="L689" s="13"/>
      <c r="M689" s="13"/>
      <c r="N689" s="13"/>
      <c r="O689" s="13"/>
      <c r="P689" s="13"/>
      <c r="Q689" s="13"/>
    </row>
    <row r="690" spans="1:17" x14ac:dyDescent="0.3">
      <c r="A690" s="6"/>
      <c r="B690" s="1"/>
      <c r="C690" s="9"/>
      <c r="D690" s="29"/>
      <c r="E690" s="29"/>
      <c r="F690" s="29"/>
      <c r="G690" s="29"/>
      <c r="H690" s="29"/>
      <c r="I690" s="1"/>
      <c r="J690" s="46"/>
      <c r="K690" s="50"/>
      <c r="L690" s="13"/>
      <c r="M690" s="13"/>
      <c r="N690" s="13"/>
      <c r="O690" s="13"/>
      <c r="P690" s="13"/>
      <c r="Q690" s="13"/>
    </row>
    <row r="691" spans="1:17" x14ac:dyDescent="0.3">
      <c r="A691" s="6"/>
      <c r="B691" s="1"/>
      <c r="C691" s="9"/>
      <c r="D691" s="29"/>
      <c r="E691" s="29"/>
      <c r="F691" s="29"/>
      <c r="G691" s="29"/>
      <c r="H691" s="29"/>
      <c r="I691" s="1"/>
      <c r="J691" s="46"/>
      <c r="K691" s="50"/>
      <c r="L691" s="13"/>
      <c r="M691" s="13"/>
      <c r="N691" s="13"/>
      <c r="O691" s="13"/>
      <c r="P691" s="13"/>
      <c r="Q691" s="13"/>
    </row>
    <row r="692" spans="1:17" x14ac:dyDescent="0.3">
      <c r="A692" s="6"/>
      <c r="B692" s="1"/>
      <c r="C692" s="9"/>
      <c r="D692" s="29"/>
      <c r="E692" s="29"/>
      <c r="F692" s="29"/>
      <c r="G692" s="29"/>
      <c r="H692" s="29"/>
      <c r="I692" s="1"/>
      <c r="J692" s="46"/>
      <c r="K692" s="50"/>
      <c r="L692" s="13"/>
      <c r="M692" s="13"/>
      <c r="N692" s="13"/>
      <c r="O692" s="13"/>
      <c r="P692" s="13"/>
      <c r="Q692" s="13"/>
    </row>
    <row r="693" spans="1:17" x14ac:dyDescent="0.3">
      <c r="A693" s="6"/>
      <c r="B693" s="1"/>
      <c r="C693" s="9"/>
      <c r="D693" s="29"/>
      <c r="E693" s="29"/>
      <c r="F693" s="29"/>
      <c r="G693" s="29"/>
      <c r="H693" s="29"/>
      <c r="I693" s="1"/>
      <c r="J693" s="46"/>
      <c r="K693" s="50"/>
      <c r="L693" s="13"/>
      <c r="M693" s="13"/>
      <c r="N693" s="13"/>
      <c r="O693" s="13"/>
      <c r="P693" s="13"/>
      <c r="Q693" s="13"/>
    </row>
    <row r="694" spans="1:17" x14ac:dyDescent="0.3">
      <c r="A694" s="6"/>
      <c r="B694" s="1"/>
      <c r="C694" s="9"/>
      <c r="D694" s="29"/>
      <c r="E694" s="29"/>
      <c r="F694" s="29"/>
      <c r="G694" s="29"/>
      <c r="H694" s="29"/>
      <c r="I694" s="1"/>
      <c r="J694" s="46"/>
      <c r="K694" s="50"/>
      <c r="L694" s="13"/>
      <c r="M694" s="13"/>
      <c r="N694" s="13"/>
      <c r="O694" s="13"/>
      <c r="P694" s="13"/>
      <c r="Q694" s="13"/>
    </row>
    <row r="695" spans="1:17" x14ac:dyDescent="0.3">
      <c r="A695" s="6"/>
      <c r="B695" s="1"/>
      <c r="C695" s="9"/>
      <c r="D695" s="29"/>
      <c r="E695" s="29"/>
      <c r="F695" s="29"/>
      <c r="G695" s="29"/>
      <c r="H695" s="29"/>
      <c r="I695" s="1"/>
      <c r="J695" s="46"/>
      <c r="K695" s="50"/>
      <c r="L695" s="13"/>
      <c r="M695" s="13"/>
      <c r="N695" s="13"/>
      <c r="O695" s="13"/>
      <c r="P695" s="13"/>
      <c r="Q695" s="13"/>
    </row>
    <row r="696" spans="1:17" x14ac:dyDescent="0.3">
      <c r="A696" s="6"/>
      <c r="B696" s="1"/>
      <c r="C696" s="9"/>
      <c r="D696" s="29"/>
      <c r="E696" s="29"/>
      <c r="F696" s="29"/>
      <c r="G696" s="29"/>
      <c r="H696" s="29"/>
      <c r="I696" s="1"/>
      <c r="J696" s="46"/>
      <c r="K696" s="50"/>
      <c r="L696" s="13"/>
      <c r="M696" s="13"/>
      <c r="N696" s="13"/>
      <c r="O696" s="13"/>
      <c r="P696" s="13"/>
      <c r="Q696" s="13"/>
    </row>
    <row r="697" spans="1:17" x14ac:dyDescent="0.3">
      <c r="A697" s="6"/>
      <c r="B697" s="1"/>
      <c r="C697" s="9"/>
      <c r="D697" s="29"/>
      <c r="E697" s="29"/>
      <c r="F697" s="29"/>
      <c r="G697" s="29"/>
      <c r="H697" s="29"/>
      <c r="I697" s="1"/>
      <c r="J697" s="46"/>
      <c r="K697" s="50"/>
      <c r="L697" s="13"/>
      <c r="M697" s="13"/>
      <c r="N697" s="13"/>
      <c r="O697" s="13"/>
      <c r="P697" s="13"/>
      <c r="Q697" s="13"/>
    </row>
    <row r="698" spans="1:17" x14ac:dyDescent="0.3">
      <c r="A698" s="6"/>
      <c r="B698" s="1"/>
      <c r="C698" s="9"/>
      <c r="D698" s="29"/>
      <c r="E698" s="29"/>
      <c r="F698" s="29"/>
      <c r="G698" s="29"/>
      <c r="H698" s="29"/>
      <c r="I698" s="1"/>
      <c r="J698" s="46"/>
      <c r="K698" s="50"/>
      <c r="L698" s="13"/>
      <c r="M698" s="13"/>
      <c r="N698" s="13"/>
      <c r="O698" s="13"/>
      <c r="P698" s="13"/>
      <c r="Q698" s="13"/>
    </row>
    <row r="699" spans="1:17" x14ac:dyDescent="0.3">
      <c r="A699" s="6"/>
      <c r="B699" s="1"/>
      <c r="C699" s="9"/>
      <c r="D699" s="29"/>
      <c r="E699" s="29"/>
      <c r="F699" s="29"/>
      <c r="G699" s="29"/>
      <c r="H699" s="29"/>
      <c r="I699" s="1"/>
      <c r="J699" s="46"/>
      <c r="K699" s="50"/>
      <c r="L699" s="13"/>
      <c r="M699" s="13"/>
      <c r="N699" s="13"/>
      <c r="O699" s="13"/>
      <c r="P699" s="13"/>
      <c r="Q699" s="13"/>
    </row>
    <row r="700" spans="1:17" x14ac:dyDescent="0.3">
      <c r="A700" s="6"/>
      <c r="B700" s="1"/>
      <c r="C700" s="9"/>
      <c r="D700" s="29"/>
      <c r="E700" s="29"/>
      <c r="F700" s="29"/>
      <c r="G700" s="29"/>
      <c r="H700" s="29"/>
      <c r="I700" s="1"/>
      <c r="J700" s="46"/>
      <c r="K700" s="50"/>
      <c r="L700" s="13"/>
      <c r="M700" s="13"/>
      <c r="N700" s="13"/>
      <c r="O700" s="13"/>
      <c r="P700" s="13"/>
      <c r="Q700" s="13"/>
    </row>
    <row r="701" spans="1:17" x14ac:dyDescent="0.3">
      <c r="A701" s="6"/>
      <c r="B701" s="1"/>
      <c r="C701" s="9"/>
      <c r="D701" s="29"/>
      <c r="E701" s="29"/>
      <c r="F701" s="29"/>
      <c r="G701" s="29"/>
      <c r="H701" s="29"/>
      <c r="I701" s="1"/>
      <c r="J701" s="46"/>
      <c r="K701" s="50"/>
      <c r="L701" s="13"/>
      <c r="M701" s="13"/>
      <c r="N701" s="13"/>
      <c r="O701" s="13"/>
      <c r="P701" s="13"/>
      <c r="Q701" s="13"/>
    </row>
    <row r="702" spans="1:17" x14ac:dyDescent="0.3">
      <c r="A702" s="6" t="s">
        <v>372</v>
      </c>
      <c r="B702" s="1" t="s">
        <v>373</v>
      </c>
      <c r="C702" s="9"/>
      <c r="D702" s="29"/>
      <c r="E702" s="29"/>
      <c r="F702" s="29"/>
      <c r="G702" s="29"/>
      <c r="H702" s="29"/>
      <c r="I702" s="1"/>
      <c r="J702" s="46">
        <f>COUNTIF(D711,K702)</f>
        <v>0</v>
      </c>
      <c r="K702" s="50" t="s">
        <v>478</v>
      </c>
      <c r="L702" s="13"/>
      <c r="M702" s="13"/>
      <c r="N702" s="13"/>
      <c r="O702" s="13"/>
      <c r="P702" s="13"/>
      <c r="Q702" s="13"/>
    </row>
    <row r="703" spans="1:17" x14ac:dyDescent="0.3">
      <c r="A703" s="6"/>
      <c r="B703" s="1"/>
      <c r="C703" s="9"/>
      <c r="D703" s="29"/>
      <c r="E703" s="29"/>
      <c r="F703" s="29"/>
      <c r="G703" s="29"/>
      <c r="H703" s="29"/>
      <c r="I703" s="1"/>
      <c r="J703" s="46"/>
      <c r="K703" s="50"/>
      <c r="L703" s="13"/>
      <c r="M703" s="13"/>
      <c r="N703" s="13"/>
      <c r="O703" s="13"/>
      <c r="P703" s="13"/>
      <c r="Q703" s="13"/>
    </row>
    <row r="704" spans="1:17" x14ac:dyDescent="0.3">
      <c r="A704" s="6"/>
      <c r="B704" s="1" t="s">
        <v>374</v>
      </c>
      <c r="C704" s="9"/>
      <c r="D704" s="49"/>
      <c r="E704" s="29"/>
      <c r="F704" s="29"/>
      <c r="G704" s="29"/>
      <c r="H704" s="29"/>
      <c r="I704" s="1"/>
      <c r="J704" s="46"/>
      <c r="K704" s="50"/>
      <c r="L704" s="13"/>
      <c r="M704" s="13"/>
      <c r="N704" s="13"/>
      <c r="O704" s="13"/>
      <c r="P704" s="13"/>
      <c r="Q704" s="13"/>
    </row>
    <row r="705" spans="1:18" x14ac:dyDescent="0.3">
      <c r="A705" s="6"/>
      <c r="B705" s="1"/>
      <c r="C705" s="9"/>
      <c r="D705" s="29"/>
      <c r="E705" s="29"/>
      <c r="F705" s="29"/>
      <c r="G705" s="29"/>
      <c r="H705" s="29"/>
      <c r="I705" s="1"/>
      <c r="J705" s="46"/>
      <c r="K705" s="50"/>
      <c r="L705" s="13"/>
      <c r="M705" s="13"/>
      <c r="N705" s="13"/>
      <c r="O705" s="13"/>
      <c r="P705" s="13"/>
      <c r="Q705" s="13"/>
    </row>
    <row r="706" spans="1:18" x14ac:dyDescent="0.3">
      <c r="A706" s="6"/>
      <c r="B706" s="1" t="s">
        <v>375</v>
      </c>
      <c r="C706" s="9"/>
      <c r="D706" s="49"/>
      <c r="E706" s="29"/>
      <c r="F706" s="29"/>
      <c r="G706" s="29"/>
      <c r="H706" s="29"/>
      <c r="I706" s="1"/>
      <c r="J706" s="46"/>
      <c r="K706" s="50"/>
      <c r="L706" s="13"/>
      <c r="M706" s="13"/>
      <c r="N706" s="13"/>
      <c r="O706" s="13"/>
      <c r="P706" s="13"/>
      <c r="Q706" s="13"/>
    </row>
    <row r="707" spans="1:18" x14ac:dyDescent="0.3">
      <c r="A707" s="6"/>
      <c r="B707" s="1"/>
      <c r="C707" s="9"/>
      <c r="D707" s="29"/>
      <c r="E707" s="29"/>
      <c r="F707" s="29"/>
      <c r="G707" s="29"/>
      <c r="H707" s="29"/>
      <c r="I707" s="1"/>
      <c r="J707" s="46"/>
      <c r="K707" s="50"/>
      <c r="L707" s="13"/>
      <c r="M707" s="13"/>
      <c r="N707" s="13"/>
      <c r="O707" s="13"/>
      <c r="P707" s="13"/>
      <c r="Q707" s="13"/>
    </row>
    <row r="708" spans="1:18" x14ac:dyDescent="0.3">
      <c r="A708" s="6"/>
      <c r="B708" s="1" t="s">
        <v>376</v>
      </c>
      <c r="C708" s="9"/>
      <c r="D708" s="49"/>
      <c r="E708" s="29"/>
      <c r="F708" s="29"/>
      <c r="G708" s="29"/>
      <c r="H708" s="29"/>
      <c r="I708" s="1"/>
      <c r="J708" s="46"/>
      <c r="K708" s="50"/>
      <c r="L708" s="13"/>
      <c r="M708" s="13"/>
      <c r="N708" s="13"/>
      <c r="O708" s="13"/>
      <c r="P708" s="13"/>
      <c r="Q708" s="13"/>
    </row>
    <row r="709" spans="1:18" x14ac:dyDescent="0.3">
      <c r="A709" s="6"/>
      <c r="B709" s="1"/>
      <c r="C709" s="9"/>
      <c r="D709" s="29"/>
      <c r="E709" s="29"/>
      <c r="F709" s="29"/>
      <c r="G709" s="29"/>
      <c r="H709" s="29"/>
      <c r="I709" s="1"/>
      <c r="J709" s="46"/>
      <c r="K709" s="50"/>
      <c r="L709" s="13"/>
      <c r="M709" s="13"/>
      <c r="N709" s="13"/>
      <c r="O709" s="13"/>
      <c r="P709" s="13"/>
      <c r="Q709" s="13"/>
    </row>
    <row r="710" spans="1:18" x14ac:dyDescent="0.3">
      <c r="A710" s="6"/>
      <c r="B710" s="1" t="s">
        <v>377</v>
      </c>
      <c r="C710" s="9"/>
      <c r="D710" s="29"/>
      <c r="E710" s="29"/>
      <c r="F710" s="29"/>
      <c r="G710" s="29"/>
      <c r="H710" s="29"/>
      <c r="I710" s="1"/>
      <c r="J710" s="46"/>
      <c r="K710" s="50"/>
      <c r="L710" s="13"/>
      <c r="M710" s="13"/>
      <c r="N710" s="13"/>
      <c r="O710" s="13"/>
      <c r="P710" s="13"/>
      <c r="Q710" s="13"/>
    </row>
    <row r="711" spans="1:18" x14ac:dyDescent="0.3">
      <c r="A711" s="6"/>
      <c r="B711" s="1" t="s">
        <v>378</v>
      </c>
      <c r="C711" s="9"/>
      <c r="D711" s="49"/>
      <c r="E711" s="29"/>
      <c r="F711" s="29"/>
      <c r="G711" s="29"/>
      <c r="H711" s="29"/>
      <c r="I711" s="1"/>
      <c r="J711" s="46"/>
      <c r="K711" s="50"/>
      <c r="L711" s="13"/>
      <c r="M711" s="13"/>
      <c r="N711" s="13"/>
      <c r="O711" s="13"/>
      <c r="P711" s="13"/>
      <c r="Q711" s="13"/>
    </row>
    <row r="712" spans="1:18" x14ac:dyDescent="0.3">
      <c r="A712" s="6"/>
      <c r="B712" s="1"/>
      <c r="C712" s="9"/>
      <c r="D712" s="29"/>
      <c r="E712" s="29"/>
      <c r="F712" s="29"/>
      <c r="G712" s="29"/>
      <c r="H712" s="29"/>
      <c r="I712" s="1"/>
      <c r="J712" s="46"/>
      <c r="K712" s="50"/>
      <c r="L712" s="13"/>
      <c r="M712" s="13"/>
      <c r="N712" s="13"/>
      <c r="O712" s="13"/>
      <c r="P712" s="13"/>
      <c r="Q712" s="13"/>
      <c r="R712" s="1"/>
    </row>
    <row r="713" spans="1:18" x14ac:dyDescent="0.3">
      <c r="A713" s="6"/>
      <c r="B713" s="1" t="s">
        <v>379</v>
      </c>
      <c r="C713" s="9"/>
      <c r="D713" s="29"/>
      <c r="E713" s="29"/>
      <c r="F713" s="29"/>
      <c r="G713" s="29"/>
      <c r="H713" s="29"/>
      <c r="I713" s="1"/>
      <c r="J713" s="46"/>
      <c r="K713" s="50"/>
      <c r="L713" s="13"/>
      <c r="M713" s="13"/>
      <c r="N713" s="13"/>
      <c r="O713" s="13"/>
      <c r="P713" s="13"/>
      <c r="Q713" s="13"/>
      <c r="R713" s="1"/>
    </row>
    <row r="714" spans="1:18" x14ac:dyDescent="0.3">
      <c r="A714" s="6"/>
      <c r="B714" s="1" t="s">
        <v>380</v>
      </c>
      <c r="C714" s="9"/>
      <c r="D714" s="49"/>
      <c r="E714" s="29"/>
      <c r="F714" s="29"/>
      <c r="G714" s="29"/>
      <c r="H714" s="29"/>
      <c r="I714" s="1"/>
      <c r="J714" s="46"/>
      <c r="K714" s="50"/>
      <c r="L714" s="13"/>
      <c r="M714" s="13"/>
      <c r="N714" s="13"/>
      <c r="O714" s="13"/>
      <c r="P714" s="13"/>
      <c r="Q714" s="13"/>
      <c r="R714" s="1"/>
    </row>
    <row r="715" spans="1:18" x14ac:dyDescent="0.3">
      <c r="A715" s="7"/>
      <c r="B715" s="8"/>
      <c r="C715" s="11"/>
      <c r="D715" s="30"/>
      <c r="E715" s="30"/>
      <c r="F715" s="30"/>
      <c r="G715" s="30"/>
      <c r="H715" s="30"/>
      <c r="I715" s="8"/>
      <c r="J715" s="47"/>
      <c r="K715" s="50"/>
      <c r="L715" s="13"/>
      <c r="M715" s="13"/>
      <c r="N715" s="13"/>
      <c r="O715" s="13"/>
      <c r="P715" s="13"/>
      <c r="Q715" s="13"/>
      <c r="R715" s="1"/>
    </row>
    <row r="716" spans="1:18" x14ac:dyDescent="0.3">
      <c r="A716" s="4"/>
      <c r="B716" s="5"/>
      <c r="C716" s="12"/>
      <c r="D716" s="26"/>
      <c r="E716" s="26"/>
      <c r="F716" s="26"/>
      <c r="G716" s="26"/>
      <c r="H716" s="26"/>
      <c r="I716" s="5"/>
      <c r="J716" s="45"/>
      <c r="K716" s="50"/>
      <c r="L716" s="13"/>
      <c r="M716" s="13"/>
      <c r="N716" s="13"/>
      <c r="O716" s="13"/>
      <c r="P716" s="13"/>
      <c r="Q716" s="13"/>
      <c r="R716" s="1"/>
    </row>
    <row r="717" spans="1:18" x14ac:dyDescent="0.3">
      <c r="A717" s="6"/>
      <c r="B717" s="1" t="s">
        <v>381</v>
      </c>
      <c r="C717" s="9"/>
      <c r="D717" s="29"/>
      <c r="E717" s="29"/>
      <c r="F717" s="29"/>
      <c r="G717" s="29"/>
      <c r="H717" s="29"/>
      <c r="I717" s="1"/>
      <c r="J717" s="46"/>
      <c r="K717" s="50"/>
      <c r="L717" s="13"/>
      <c r="M717" s="13"/>
      <c r="N717" s="13"/>
      <c r="O717" s="13"/>
      <c r="P717" s="13"/>
      <c r="Q717" s="13"/>
      <c r="R717" s="1"/>
    </row>
    <row r="718" spans="1:18" x14ac:dyDescent="0.3">
      <c r="A718" s="6"/>
      <c r="B718" s="1" t="s">
        <v>382</v>
      </c>
      <c r="C718" s="9"/>
      <c r="D718" s="29"/>
      <c r="E718" s="29"/>
      <c r="F718" s="29"/>
      <c r="G718" s="29"/>
      <c r="H718" s="29"/>
      <c r="I718" s="1"/>
      <c r="J718" s="46"/>
      <c r="K718" s="50"/>
      <c r="L718" s="13"/>
      <c r="M718" s="13"/>
      <c r="N718" s="13"/>
      <c r="O718" s="13"/>
      <c r="P718" s="13"/>
      <c r="Q718" s="13"/>
      <c r="R718" s="1"/>
    </row>
    <row r="719" spans="1:18" x14ac:dyDescent="0.3">
      <c r="A719" s="6"/>
      <c r="B719" s="1"/>
      <c r="C719" s="9"/>
      <c r="D719" s="29"/>
      <c r="E719" s="29"/>
      <c r="F719" s="29"/>
      <c r="G719" s="29"/>
      <c r="H719" s="29"/>
      <c r="I719" s="1"/>
      <c r="J719" s="46"/>
      <c r="K719" s="50"/>
      <c r="L719" s="13"/>
      <c r="M719" s="13"/>
      <c r="N719" s="13"/>
      <c r="O719" s="13"/>
      <c r="P719" s="13"/>
      <c r="Q719" s="13"/>
      <c r="R719" s="1"/>
    </row>
    <row r="720" spans="1:18" x14ac:dyDescent="0.3">
      <c r="A720" s="6" t="s">
        <v>383</v>
      </c>
      <c r="B720" s="1" t="s">
        <v>385</v>
      </c>
      <c r="C720" s="9"/>
      <c r="D720" s="61"/>
      <c r="E720" s="61"/>
      <c r="F720" s="61"/>
      <c r="G720" s="61"/>
      <c r="H720" s="61"/>
      <c r="I720" s="1"/>
      <c r="J720" s="46">
        <f t="shared" ref="J720:J771" si="11">COUNTIF(D720,K720)</f>
        <v>0</v>
      </c>
      <c r="K720" s="50">
        <v>9</v>
      </c>
      <c r="L720" s="13"/>
      <c r="M720" s="13"/>
      <c r="N720" s="13"/>
      <c r="O720" s="13"/>
      <c r="P720" s="13"/>
      <c r="Q720" s="13"/>
      <c r="R720" s="1"/>
    </row>
    <row r="721" spans="1:18" x14ac:dyDescent="0.3">
      <c r="A721" s="6"/>
      <c r="B721" s="1"/>
      <c r="C721" s="9"/>
      <c r="D721" s="29"/>
      <c r="E721" s="29"/>
      <c r="F721" s="29"/>
      <c r="G721" s="29"/>
      <c r="H721" s="29"/>
      <c r="I721" s="1"/>
      <c r="J721" s="46"/>
      <c r="K721" s="50"/>
      <c r="L721" s="13"/>
      <c r="M721" s="13"/>
      <c r="N721" s="13"/>
      <c r="O721" s="13"/>
      <c r="P721" s="13"/>
      <c r="Q721" s="13"/>
      <c r="R721" s="1"/>
    </row>
    <row r="722" spans="1:18" x14ac:dyDescent="0.3">
      <c r="A722" s="6" t="s">
        <v>384</v>
      </c>
      <c r="B722" s="1" t="s">
        <v>386</v>
      </c>
      <c r="C722" s="9"/>
      <c r="D722" s="61"/>
      <c r="E722" s="61"/>
      <c r="F722" s="61"/>
      <c r="G722" s="61"/>
      <c r="H722" s="61"/>
      <c r="I722" s="1"/>
      <c r="J722" s="46">
        <f t="shared" si="11"/>
        <v>0</v>
      </c>
      <c r="K722" s="50">
        <v>6</v>
      </c>
      <c r="L722" s="13"/>
      <c r="M722" s="13"/>
      <c r="N722" s="13"/>
      <c r="O722" s="13"/>
      <c r="P722" s="13"/>
      <c r="Q722" s="13"/>
      <c r="R722" s="1"/>
    </row>
    <row r="723" spans="1:18" x14ac:dyDescent="0.3">
      <c r="A723" s="6"/>
      <c r="B723" s="1"/>
      <c r="C723" s="9"/>
      <c r="D723" s="32"/>
      <c r="E723" s="32"/>
      <c r="F723" s="32"/>
      <c r="G723" s="32"/>
      <c r="H723" s="32"/>
      <c r="I723" s="1"/>
      <c r="J723" s="46"/>
      <c r="K723" s="50"/>
      <c r="L723" s="13"/>
      <c r="M723" s="13"/>
      <c r="N723" s="13"/>
      <c r="O723" s="13"/>
      <c r="P723" s="13"/>
      <c r="Q723" s="13"/>
      <c r="R723" s="1"/>
    </row>
    <row r="724" spans="1:18" x14ac:dyDescent="0.3">
      <c r="A724" s="6"/>
      <c r="B724" s="1"/>
      <c r="C724" s="9"/>
      <c r="D724" s="29"/>
      <c r="E724" s="29"/>
      <c r="F724" s="29"/>
      <c r="G724" s="62"/>
      <c r="H724" s="62"/>
      <c r="I724" s="1"/>
      <c r="J724" s="46"/>
      <c r="K724" s="50"/>
      <c r="L724" s="13"/>
      <c r="M724" s="13"/>
      <c r="N724" s="13"/>
      <c r="O724" s="13"/>
      <c r="P724" s="13"/>
      <c r="Q724" s="13"/>
      <c r="R724" s="1"/>
    </row>
    <row r="725" spans="1:18" x14ac:dyDescent="0.3">
      <c r="A725" s="6" t="s">
        <v>387</v>
      </c>
      <c r="B725" s="1" t="s">
        <v>388</v>
      </c>
      <c r="C725" s="9"/>
      <c r="D725" s="29"/>
      <c r="E725" s="29"/>
      <c r="F725" s="29"/>
      <c r="G725" s="61"/>
      <c r="H725" s="61"/>
      <c r="I725" s="1"/>
      <c r="J725" s="46">
        <f>COUNTIF(L725,K725)</f>
        <v>0</v>
      </c>
      <c r="K725" s="50">
        <f>1/3</f>
        <v>0.33333333333333331</v>
      </c>
      <c r="L725" s="13" t="e">
        <f>G724/G725</f>
        <v>#DIV/0!</v>
      </c>
      <c r="M725" s="13"/>
      <c r="N725" s="13"/>
      <c r="O725" s="13"/>
      <c r="P725" s="13"/>
      <c r="Q725" s="13"/>
      <c r="R725" s="1"/>
    </row>
    <row r="726" spans="1:18" x14ac:dyDescent="0.3">
      <c r="A726" s="7"/>
      <c r="B726" s="8"/>
      <c r="C726" s="11"/>
      <c r="D726" s="30"/>
      <c r="E726" s="30"/>
      <c r="F726" s="30"/>
      <c r="G726" s="30"/>
      <c r="H726" s="30"/>
      <c r="I726" s="8"/>
      <c r="J726" s="47"/>
      <c r="K726" s="50"/>
      <c r="L726" s="13"/>
      <c r="M726" s="13"/>
      <c r="N726" s="13"/>
      <c r="O726" s="13"/>
      <c r="P726" s="13"/>
      <c r="Q726" s="13"/>
      <c r="R726" s="1"/>
    </row>
    <row r="727" spans="1:18" x14ac:dyDescent="0.3">
      <c r="A727" s="4"/>
      <c r="B727" s="5"/>
      <c r="C727" s="12"/>
      <c r="D727" s="26"/>
      <c r="E727" s="26"/>
      <c r="F727" s="26"/>
      <c r="G727" s="26"/>
      <c r="H727" s="26"/>
      <c r="I727" s="5"/>
      <c r="J727" s="45"/>
      <c r="K727" s="50"/>
      <c r="L727" s="13"/>
      <c r="M727" s="13"/>
      <c r="N727" s="13"/>
      <c r="O727" s="13"/>
      <c r="P727" s="13"/>
      <c r="Q727" s="13"/>
      <c r="R727" s="1"/>
    </row>
    <row r="728" spans="1:18" x14ac:dyDescent="0.3">
      <c r="A728" s="6" t="s">
        <v>389</v>
      </c>
      <c r="B728" s="1" t="s">
        <v>390</v>
      </c>
      <c r="C728" s="10" t="s">
        <v>3</v>
      </c>
      <c r="D728" s="61"/>
      <c r="E728" s="61"/>
      <c r="F728" s="61"/>
      <c r="G728" s="61"/>
      <c r="H728" s="61"/>
      <c r="I728" s="1"/>
      <c r="J728" s="46">
        <f t="shared" si="11"/>
        <v>0</v>
      </c>
      <c r="K728" s="50">
        <v>-216</v>
      </c>
      <c r="L728" s="13"/>
      <c r="M728" s="13"/>
      <c r="N728" s="13"/>
      <c r="O728" s="13"/>
      <c r="P728" s="13"/>
      <c r="Q728" s="13"/>
      <c r="R728" s="1"/>
    </row>
    <row r="729" spans="1:18" x14ac:dyDescent="0.3">
      <c r="A729" s="6"/>
      <c r="B729" s="1"/>
      <c r="C729" s="9"/>
      <c r="D729" s="29"/>
      <c r="E729" s="29"/>
      <c r="F729" s="29"/>
      <c r="G729" s="29"/>
      <c r="H729" s="29"/>
      <c r="I729" s="1"/>
      <c r="J729" s="46"/>
      <c r="K729" s="50"/>
      <c r="L729" s="13"/>
      <c r="M729" s="13"/>
      <c r="N729" s="13"/>
      <c r="O729" s="13"/>
      <c r="P729" s="13"/>
      <c r="Q729" s="13"/>
      <c r="R729" s="1"/>
    </row>
    <row r="730" spans="1:18" x14ac:dyDescent="0.3">
      <c r="A730" s="6" t="s">
        <v>391</v>
      </c>
      <c r="B730" s="1" t="s">
        <v>392</v>
      </c>
      <c r="C730" s="10" t="s">
        <v>3</v>
      </c>
      <c r="D730" s="61"/>
      <c r="E730" s="61"/>
      <c r="F730" s="61"/>
      <c r="G730" s="61"/>
      <c r="H730" s="61"/>
      <c r="I730" s="1"/>
      <c r="J730" s="46">
        <f t="shared" si="11"/>
        <v>0</v>
      </c>
      <c r="K730" s="50">
        <v>14</v>
      </c>
      <c r="L730" s="13"/>
      <c r="M730" s="13"/>
      <c r="N730" s="13"/>
      <c r="O730" s="13"/>
      <c r="P730" s="13"/>
      <c r="Q730" s="13"/>
      <c r="R730" s="1"/>
    </row>
    <row r="731" spans="1:18" x14ac:dyDescent="0.3">
      <c r="A731" s="6"/>
      <c r="B731" s="1"/>
      <c r="C731" s="9"/>
      <c r="D731" s="29"/>
      <c r="E731" s="29"/>
      <c r="F731" s="29"/>
      <c r="G731" s="29"/>
      <c r="H731" s="29"/>
      <c r="I731" s="1"/>
      <c r="J731" s="46"/>
      <c r="K731" s="50"/>
      <c r="L731" s="13"/>
      <c r="M731" s="13"/>
      <c r="N731" s="13"/>
      <c r="O731" s="13"/>
      <c r="P731" s="13"/>
      <c r="Q731" s="13"/>
      <c r="R731" s="1"/>
    </row>
    <row r="732" spans="1:18" x14ac:dyDescent="0.3">
      <c r="A732" s="6" t="s">
        <v>393</v>
      </c>
      <c r="B732" s="22" t="s">
        <v>394</v>
      </c>
      <c r="C732" s="10" t="s">
        <v>3</v>
      </c>
      <c r="D732" s="61"/>
      <c r="E732" s="61"/>
      <c r="F732" s="61"/>
      <c r="G732" s="61"/>
      <c r="H732" s="61"/>
      <c r="I732" s="1"/>
      <c r="J732" s="46">
        <f t="shared" si="11"/>
        <v>0</v>
      </c>
      <c r="K732" s="50">
        <v>96</v>
      </c>
      <c r="L732" s="13"/>
      <c r="M732" s="13"/>
      <c r="N732" s="13"/>
      <c r="O732" s="13"/>
      <c r="P732" s="13"/>
      <c r="Q732" s="13"/>
      <c r="R732" s="1"/>
    </row>
    <row r="733" spans="1:18" x14ac:dyDescent="0.3">
      <c r="A733" s="7"/>
      <c r="B733" s="8"/>
      <c r="C733" s="11"/>
      <c r="D733" s="30"/>
      <c r="E733" s="30"/>
      <c r="F733" s="30"/>
      <c r="G733" s="30"/>
      <c r="H733" s="30"/>
      <c r="I733" s="8"/>
      <c r="J733" s="47"/>
      <c r="K733" s="50"/>
      <c r="L733" s="13"/>
      <c r="M733" s="13"/>
      <c r="N733" s="13"/>
      <c r="O733" s="13"/>
      <c r="P733" s="13"/>
      <c r="Q733" s="13"/>
      <c r="R733" s="1"/>
    </row>
    <row r="734" spans="1:18" x14ac:dyDescent="0.3">
      <c r="A734" s="4"/>
      <c r="B734" s="5"/>
      <c r="C734" s="12"/>
      <c r="D734" s="26"/>
      <c r="E734" s="26"/>
      <c r="F734" s="26"/>
      <c r="G734" s="26"/>
      <c r="H734" s="26"/>
      <c r="I734" s="5"/>
      <c r="J734" s="45"/>
      <c r="K734" s="50"/>
      <c r="L734" s="13"/>
      <c r="M734" s="13"/>
      <c r="N734" s="13"/>
      <c r="O734" s="13"/>
      <c r="P734" s="13"/>
      <c r="Q734" s="13"/>
      <c r="R734" s="1"/>
    </row>
    <row r="735" spans="1:18" x14ac:dyDescent="0.3">
      <c r="A735" s="6"/>
      <c r="B735" s="1" t="s">
        <v>395</v>
      </c>
      <c r="C735" s="9"/>
      <c r="D735" s="29"/>
      <c r="E735" s="29"/>
      <c r="F735" s="29"/>
      <c r="G735" s="29"/>
      <c r="H735" s="29"/>
      <c r="I735" s="1"/>
      <c r="J735" s="46"/>
      <c r="K735" s="50"/>
      <c r="L735" s="13"/>
      <c r="M735" s="13"/>
      <c r="N735" s="13"/>
      <c r="O735" s="13"/>
      <c r="P735" s="13"/>
      <c r="Q735" s="13"/>
      <c r="R735" s="1"/>
    </row>
    <row r="736" spans="1:18" x14ac:dyDescent="0.3">
      <c r="A736" s="6"/>
      <c r="B736" s="1"/>
      <c r="C736" s="9"/>
      <c r="D736" s="29"/>
      <c r="E736" s="29"/>
      <c r="F736" s="29"/>
      <c r="G736" s="29"/>
      <c r="H736" s="29"/>
      <c r="I736" s="1"/>
      <c r="J736" s="46"/>
      <c r="K736" s="50"/>
      <c r="L736" s="13"/>
      <c r="M736" s="13"/>
      <c r="N736" s="13"/>
      <c r="O736" s="13"/>
      <c r="P736" s="13"/>
      <c r="Q736" s="13"/>
      <c r="R736" s="1"/>
    </row>
    <row r="737" spans="1:18" x14ac:dyDescent="0.3">
      <c r="A737" s="6" t="s">
        <v>396</v>
      </c>
      <c r="B737" s="1" t="s">
        <v>397</v>
      </c>
      <c r="C737" s="9"/>
      <c r="D737" s="61"/>
      <c r="E737" s="61"/>
      <c r="F737" s="61"/>
      <c r="G737" s="61"/>
      <c r="H737" s="61"/>
      <c r="I737" s="1" t="s">
        <v>398</v>
      </c>
      <c r="J737" s="46">
        <f t="shared" si="11"/>
        <v>0</v>
      </c>
      <c r="K737" s="50">
        <v>28</v>
      </c>
      <c r="L737" s="13"/>
      <c r="M737" s="13"/>
      <c r="N737" s="13"/>
      <c r="O737" s="13"/>
      <c r="P737" s="13"/>
      <c r="Q737" s="13"/>
      <c r="R737" s="1"/>
    </row>
    <row r="738" spans="1:18" x14ac:dyDescent="0.3">
      <c r="A738" s="7"/>
      <c r="B738" s="8"/>
      <c r="C738" s="11"/>
      <c r="D738" s="30"/>
      <c r="E738" s="30"/>
      <c r="F738" s="30"/>
      <c r="G738" s="30"/>
      <c r="H738" s="30"/>
      <c r="I738" s="8"/>
      <c r="J738" s="47"/>
      <c r="K738" s="50"/>
      <c r="L738" s="13"/>
      <c r="M738" s="13"/>
      <c r="N738" s="13"/>
      <c r="O738" s="13"/>
      <c r="P738" s="13"/>
      <c r="Q738" s="13"/>
      <c r="R738" s="1"/>
    </row>
    <row r="739" spans="1:18" x14ac:dyDescent="0.3">
      <c r="A739" s="4"/>
      <c r="B739" s="5"/>
      <c r="C739" s="12"/>
      <c r="D739" s="26"/>
      <c r="E739" s="26"/>
      <c r="F739" s="26"/>
      <c r="G739" s="26"/>
      <c r="H739" s="26"/>
      <c r="I739" s="5"/>
      <c r="J739" s="45"/>
      <c r="K739" s="50"/>
      <c r="L739" s="13"/>
      <c r="M739" s="13"/>
      <c r="N739" s="13"/>
      <c r="O739" s="13"/>
      <c r="P739" s="13"/>
      <c r="Q739" s="13"/>
      <c r="R739" s="1"/>
    </row>
    <row r="740" spans="1:18" x14ac:dyDescent="0.3">
      <c r="A740" s="6"/>
      <c r="B740" s="1" t="s">
        <v>399</v>
      </c>
      <c r="C740" s="9"/>
      <c r="D740" s="29"/>
      <c r="E740" s="29"/>
      <c r="F740" s="29"/>
      <c r="G740" s="29"/>
      <c r="H740" s="29"/>
      <c r="I740" s="1"/>
      <c r="J740" s="46"/>
      <c r="K740" s="50"/>
      <c r="L740" s="13"/>
      <c r="M740" s="13"/>
      <c r="N740" s="13"/>
      <c r="O740" s="13"/>
      <c r="P740" s="13"/>
      <c r="Q740" s="13"/>
      <c r="R740" s="1"/>
    </row>
    <row r="741" spans="1:18" x14ac:dyDescent="0.3">
      <c r="A741" s="6"/>
      <c r="B741" s="1" t="s">
        <v>633</v>
      </c>
      <c r="C741" s="9"/>
      <c r="D741" s="29"/>
      <c r="E741" s="29"/>
      <c r="F741" s="29"/>
      <c r="G741" s="29"/>
      <c r="H741" s="29"/>
      <c r="I741" s="1"/>
      <c r="J741" s="46"/>
      <c r="K741" s="50"/>
      <c r="L741" s="13"/>
      <c r="M741" s="13"/>
      <c r="N741" s="13"/>
      <c r="O741" s="13"/>
      <c r="P741" s="13"/>
      <c r="Q741" s="13"/>
      <c r="R741" s="1"/>
    </row>
    <row r="742" spans="1:18" x14ac:dyDescent="0.3">
      <c r="A742" s="6"/>
      <c r="B742" s="1"/>
      <c r="C742" s="9"/>
      <c r="D742" s="29"/>
      <c r="E742" s="29"/>
      <c r="F742" s="29"/>
      <c r="G742" s="29"/>
      <c r="H742" s="29"/>
      <c r="I742" s="1"/>
      <c r="J742" s="46"/>
      <c r="K742" s="50"/>
      <c r="L742" s="13"/>
      <c r="M742" s="13"/>
      <c r="N742" s="13"/>
      <c r="O742" s="13"/>
      <c r="P742" s="13"/>
      <c r="Q742" s="13"/>
      <c r="R742" s="1"/>
    </row>
    <row r="743" spans="1:18" x14ac:dyDescent="0.3">
      <c r="A743" s="6" t="s">
        <v>400</v>
      </c>
      <c r="B743" s="60" t="s">
        <v>401</v>
      </c>
      <c r="C743" s="60"/>
      <c r="D743" s="61"/>
      <c r="E743" s="61"/>
      <c r="F743" s="61"/>
      <c r="G743" s="61"/>
      <c r="H743" s="61"/>
      <c r="I743" s="1" t="s">
        <v>402</v>
      </c>
      <c r="J743" s="46">
        <f t="shared" si="11"/>
        <v>0</v>
      </c>
      <c r="K743" s="50">
        <v>60</v>
      </c>
      <c r="L743" s="13"/>
      <c r="M743" s="13"/>
      <c r="N743" s="13"/>
      <c r="O743" s="13"/>
      <c r="P743" s="13"/>
      <c r="Q743" s="13"/>
      <c r="R743" s="1"/>
    </row>
    <row r="744" spans="1:18" x14ac:dyDescent="0.3">
      <c r="A744" s="6"/>
      <c r="B744" s="1"/>
      <c r="C744" s="9"/>
      <c r="D744" s="29"/>
      <c r="E744" s="29"/>
      <c r="F744" s="29"/>
      <c r="G744" s="29"/>
      <c r="H744" s="29"/>
      <c r="I744" s="1"/>
      <c r="J744" s="46"/>
      <c r="K744" s="50"/>
      <c r="L744" s="13"/>
      <c r="M744" s="13"/>
      <c r="N744" s="13"/>
      <c r="O744" s="13"/>
      <c r="P744" s="13"/>
      <c r="Q744" s="13"/>
      <c r="R744" s="1"/>
    </row>
    <row r="745" spans="1:18" x14ac:dyDescent="0.3">
      <c r="A745" s="6"/>
      <c r="B745" s="1" t="s">
        <v>634</v>
      </c>
      <c r="C745" s="9"/>
      <c r="D745" s="29"/>
      <c r="E745" s="29"/>
      <c r="F745" s="29"/>
      <c r="G745" s="29"/>
      <c r="H745" s="29"/>
      <c r="I745" s="1"/>
      <c r="J745" s="46"/>
      <c r="K745" s="50"/>
      <c r="L745" s="13"/>
      <c r="M745" s="13"/>
      <c r="N745" s="13"/>
      <c r="O745" s="13"/>
      <c r="P745" s="13"/>
      <c r="Q745" s="13"/>
      <c r="R745" s="1"/>
    </row>
    <row r="746" spans="1:18" x14ac:dyDescent="0.3">
      <c r="A746" s="6"/>
      <c r="B746" s="1" t="s">
        <v>403</v>
      </c>
      <c r="C746" s="9"/>
      <c r="D746" s="29"/>
      <c r="E746" s="29"/>
      <c r="F746" s="29"/>
      <c r="G746" s="29"/>
      <c r="H746" s="29"/>
      <c r="I746" s="1"/>
      <c r="J746" s="46"/>
      <c r="K746" s="50"/>
      <c r="L746" s="13"/>
      <c r="M746" s="13"/>
      <c r="N746" s="13"/>
      <c r="O746" s="13"/>
      <c r="P746" s="13"/>
      <c r="Q746" s="13"/>
      <c r="R746" s="1"/>
    </row>
    <row r="747" spans="1:18" x14ac:dyDescent="0.3">
      <c r="A747" s="6"/>
      <c r="B747" s="1"/>
      <c r="C747" s="9"/>
      <c r="D747" s="29"/>
      <c r="E747" s="29"/>
      <c r="F747" s="29"/>
      <c r="G747" s="29"/>
      <c r="H747" s="29"/>
      <c r="I747" s="1"/>
      <c r="J747" s="46"/>
      <c r="K747" s="50"/>
      <c r="L747" s="13"/>
      <c r="M747" s="13"/>
      <c r="N747" s="13"/>
      <c r="O747" s="13"/>
      <c r="P747" s="13"/>
      <c r="Q747" s="13"/>
      <c r="R747" s="1"/>
    </row>
    <row r="748" spans="1:18" x14ac:dyDescent="0.3">
      <c r="A748" s="6" t="s">
        <v>404</v>
      </c>
      <c r="B748" s="60" t="s">
        <v>405</v>
      </c>
      <c r="C748" s="60"/>
      <c r="D748" s="61"/>
      <c r="E748" s="61"/>
      <c r="F748" s="61"/>
      <c r="G748" s="61"/>
      <c r="H748" s="61"/>
      <c r="I748" s="1" t="s">
        <v>406</v>
      </c>
      <c r="J748" s="46">
        <f t="shared" si="11"/>
        <v>0</v>
      </c>
      <c r="K748" s="50">
        <v>16</v>
      </c>
      <c r="L748" s="13"/>
      <c r="M748" s="13"/>
      <c r="N748" s="13"/>
      <c r="O748" s="13"/>
      <c r="P748" s="13"/>
      <c r="Q748" s="13"/>
      <c r="R748" s="1"/>
    </row>
    <row r="749" spans="1:18" x14ac:dyDescent="0.3">
      <c r="A749" s="6"/>
      <c r="B749" s="1"/>
      <c r="C749" s="9"/>
      <c r="D749" s="29"/>
      <c r="E749" s="29"/>
      <c r="F749" s="29"/>
      <c r="G749" s="29"/>
      <c r="H749" s="29"/>
      <c r="I749" s="1"/>
      <c r="J749" s="46"/>
      <c r="K749" s="50"/>
      <c r="L749" s="13"/>
      <c r="M749" s="13"/>
      <c r="N749" s="13"/>
      <c r="O749" s="13"/>
      <c r="P749" s="13"/>
      <c r="Q749" s="13"/>
      <c r="R749" s="1"/>
    </row>
    <row r="750" spans="1:18" x14ac:dyDescent="0.3">
      <c r="A750" s="6" t="s">
        <v>407</v>
      </c>
      <c r="B750" s="1" t="s">
        <v>408</v>
      </c>
      <c r="C750" s="9"/>
      <c r="D750" s="61"/>
      <c r="E750" s="61"/>
      <c r="F750" s="61"/>
      <c r="G750" s="61"/>
      <c r="H750" s="61"/>
      <c r="I750" s="1" t="s">
        <v>409</v>
      </c>
      <c r="J750" s="46">
        <f t="shared" si="11"/>
        <v>0</v>
      </c>
      <c r="K750" s="50">
        <v>200</v>
      </c>
      <c r="L750" s="13"/>
      <c r="M750" s="13"/>
      <c r="N750" s="13"/>
      <c r="O750" s="13"/>
      <c r="P750" s="13"/>
      <c r="Q750" s="13"/>
      <c r="R750" s="1"/>
    </row>
    <row r="751" spans="1:18" x14ac:dyDescent="0.3">
      <c r="A751" s="7"/>
      <c r="B751" s="8"/>
      <c r="C751" s="11"/>
      <c r="D751" s="30"/>
      <c r="E751" s="30"/>
      <c r="F751" s="30"/>
      <c r="G751" s="30"/>
      <c r="H751" s="30"/>
      <c r="I751" s="8"/>
      <c r="J751" s="47"/>
      <c r="K751" s="50"/>
      <c r="L751" s="13"/>
      <c r="M751" s="13"/>
      <c r="N751" s="13"/>
      <c r="O751" s="13"/>
      <c r="P751" s="13"/>
      <c r="Q751" s="13"/>
      <c r="R751" s="1"/>
    </row>
    <row r="752" spans="1:18" x14ac:dyDescent="0.3">
      <c r="A752" s="4"/>
      <c r="B752" s="5"/>
      <c r="C752" s="12"/>
      <c r="D752" s="26"/>
      <c r="E752" s="26"/>
      <c r="F752" s="26"/>
      <c r="G752" s="26"/>
      <c r="H752" s="26"/>
      <c r="I752" s="5"/>
      <c r="J752" s="45"/>
      <c r="K752" s="50"/>
      <c r="L752" s="13"/>
      <c r="M752" s="13"/>
      <c r="N752" s="13"/>
      <c r="O752" s="13"/>
      <c r="P752" s="13"/>
      <c r="Q752" s="13"/>
      <c r="R752" s="1"/>
    </row>
    <row r="753" spans="1:18" x14ac:dyDescent="0.3">
      <c r="A753" s="6"/>
      <c r="B753" s="1" t="s">
        <v>410</v>
      </c>
      <c r="C753" s="9"/>
      <c r="D753" s="29"/>
      <c r="E753" s="29"/>
      <c r="F753" s="29"/>
      <c r="G753" s="29"/>
      <c r="H753" s="29"/>
      <c r="I753" s="1"/>
      <c r="J753" s="46"/>
      <c r="K753" s="50"/>
      <c r="L753" s="13"/>
      <c r="M753" s="13"/>
      <c r="N753" s="13"/>
      <c r="O753" s="13"/>
      <c r="P753" s="13"/>
      <c r="Q753" s="13"/>
      <c r="R753" s="1"/>
    </row>
    <row r="754" spans="1:18" x14ac:dyDescent="0.3">
      <c r="A754" s="6"/>
      <c r="B754" s="1" t="s">
        <v>411</v>
      </c>
      <c r="C754" s="9"/>
      <c r="D754" s="29"/>
      <c r="E754" s="29"/>
      <c r="F754" s="29"/>
      <c r="G754" s="29"/>
      <c r="H754" s="29"/>
      <c r="I754" s="1"/>
      <c r="J754" s="46"/>
      <c r="K754" s="50"/>
      <c r="L754" s="13"/>
      <c r="M754" s="13"/>
      <c r="N754" s="13"/>
      <c r="O754" s="13"/>
      <c r="P754" s="13"/>
      <c r="Q754" s="13"/>
      <c r="R754" s="1"/>
    </row>
    <row r="755" spans="1:18" x14ac:dyDescent="0.3">
      <c r="A755" s="6"/>
      <c r="B755" s="1"/>
      <c r="C755" s="9"/>
      <c r="D755" s="29"/>
      <c r="E755" s="29"/>
      <c r="F755" s="29"/>
      <c r="G755" s="29"/>
      <c r="H755" s="29"/>
      <c r="I755" s="1"/>
      <c r="J755" s="46"/>
      <c r="K755" s="50"/>
      <c r="L755" s="13"/>
      <c r="M755" s="13"/>
      <c r="N755" s="13"/>
      <c r="O755" s="13"/>
      <c r="P755" s="13"/>
      <c r="Q755" s="13"/>
      <c r="R755" s="1"/>
    </row>
    <row r="756" spans="1:18" x14ac:dyDescent="0.3">
      <c r="A756" s="6"/>
      <c r="B756" s="1"/>
      <c r="C756" s="9"/>
      <c r="D756" s="29"/>
      <c r="E756" s="29"/>
      <c r="F756" s="29"/>
      <c r="G756" s="29"/>
      <c r="H756" s="29"/>
      <c r="I756" s="1"/>
      <c r="J756" s="46"/>
      <c r="K756" s="50"/>
      <c r="L756" s="13"/>
      <c r="M756" s="13"/>
      <c r="N756" s="13"/>
      <c r="O756" s="13"/>
      <c r="P756" s="13"/>
      <c r="Q756" s="13"/>
      <c r="R756" s="1"/>
    </row>
    <row r="757" spans="1:18" x14ac:dyDescent="0.3">
      <c r="A757" s="6"/>
      <c r="B757" s="1"/>
      <c r="C757" s="9"/>
      <c r="D757" s="29"/>
      <c r="E757" s="29"/>
      <c r="F757" s="29"/>
      <c r="G757" s="29"/>
      <c r="H757" s="29"/>
      <c r="I757" s="1"/>
      <c r="J757" s="46"/>
      <c r="K757" s="50"/>
      <c r="L757" s="13"/>
      <c r="M757" s="13"/>
      <c r="N757" s="13"/>
      <c r="O757" s="13"/>
      <c r="P757" s="13"/>
      <c r="Q757" s="13"/>
      <c r="R757" s="1"/>
    </row>
    <row r="758" spans="1:18" x14ac:dyDescent="0.3">
      <c r="A758" s="6"/>
      <c r="B758" s="1"/>
      <c r="C758" s="9"/>
      <c r="D758" s="29"/>
      <c r="E758" s="29"/>
      <c r="F758" s="29"/>
      <c r="G758" s="29"/>
      <c r="H758" s="29"/>
      <c r="I758" s="1"/>
      <c r="J758" s="46"/>
      <c r="K758" s="50"/>
      <c r="L758" s="13"/>
      <c r="M758" s="13"/>
      <c r="N758" s="13"/>
      <c r="O758" s="13"/>
      <c r="P758" s="13"/>
      <c r="Q758" s="13"/>
      <c r="R758" s="1"/>
    </row>
    <row r="759" spans="1:18" x14ac:dyDescent="0.3">
      <c r="A759" s="6"/>
      <c r="B759" s="1"/>
      <c r="C759" s="9"/>
      <c r="D759" s="29"/>
      <c r="E759" s="29"/>
      <c r="F759" s="29"/>
      <c r="G759" s="29"/>
      <c r="H759" s="29"/>
      <c r="I759" s="1"/>
      <c r="J759" s="46"/>
      <c r="K759" s="50"/>
      <c r="L759" s="13"/>
      <c r="M759" s="13"/>
      <c r="N759" s="13"/>
      <c r="O759" s="13"/>
      <c r="P759" s="13"/>
      <c r="Q759" s="13"/>
      <c r="R759" s="1"/>
    </row>
    <row r="760" spans="1:18" x14ac:dyDescent="0.3">
      <c r="A760" s="6"/>
      <c r="B760" s="1"/>
      <c r="C760" s="9"/>
      <c r="D760" s="29"/>
      <c r="E760" s="29"/>
      <c r="F760" s="29"/>
      <c r="G760" s="29"/>
      <c r="H760" s="29"/>
      <c r="I760" s="1"/>
      <c r="J760" s="46"/>
      <c r="K760" s="50"/>
      <c r="L760" s="13"/>
      <c r="M760" s="13"/>
      <c r="N760" s="13"/>
      <c r="O760" s="13"/>
      <c r="P760" s="13"/>
      <c r="Q760" s="13"/>
      <c r="R760" s="1"/>
    </row>
    <row r="761" spans="1:18" x14ac:dyDescent="0.3">
      <c r="A761" s="6"/>
      <c r="B761" s="1"/>
      <c r="C761" s="9"/>
      <c r="D761" s="29"/>
      <c r="E761" s="29"/>
      <c r="F761" s="29"/>
      <c r="G761" s="29"/>
      <c r="H761" s="29"/>
      <c r="I761" s="1"/>
      <c r="J761" s="46"/>
      <c r="K761" s="50"/>
      <c r="L761" s="13"/>
      <c r="M761" s="13"/>
      <c r="N761" s="13"/>
      <c r="O761" s="13"/>
      <c r="P761" s="13"/>
      <c r="Q761" s="13"/>
      <c r="R761" s="1"/>
    </row>
    <row r="762" spans="1:18" x14ac:dyDescent="0.3">
      <c r="A762" s="6"/>
      <c r="B762" s="1"/>
      <c r="C762" s="9"/>
      <c r="D762" s="29"/>
      <c r="E762" s="29"/>
      <c r="F762" s="29"/>
      <c r="G762" s="29"/>
      <c r="H762" s="29"/>
      <c r="I762" s="1"/>
      <c r="J762" s="46"/>
      <c r="K762" s="50"/>
      <c r="L762" s="13"/>
      <c r="M762" s="13"/>
      <c r="N762" s="13"/>
      <c r="O762" s="13"/>
      <c r="P762" s="13"/>
      <c r="Q762" s="13"/>
      <c r="R762" s="1"/>
    </row>
    <row r="763" spans="1:18" x14ac:dyDescent="0.3">
      <c r="A763" s="6"/>
      <c r="B763" s="1"/>
      <c r="C763" s="9"/>
      <c r="D763" s="29"/>
      <c r="E763" s="29"/>
      <c r="F763" s="29"/>
      <c r="G763" s="29"/>
      <c r="H763" s="29"/>
      <c r="I763" s="1"/>
      <c r="J763" s="46"/>
      <c r="K763" s="50"/>
      <c r="L763" s="13"/>
      <c r="M763" s="13"/>
      <c r="N763" s="13"/>
      <c r="O763" s="13"/>
      <c r="P763" s="13"/>
      <c r="Q763" s="13"/>
      <c r="R763" s="1"/>
    </row>
    <row r="764" spans="1:18" x14ac:dyDescent="0.3">
      <c r="A764" s="6"/>
      <c r="B764" s="1"/>
      <c r="C764" s="9"/>
      <c r="D764" s="29"/>
      <c r="E764" s="29"/>
      <c r="F764" s="29"/>
      <c r="G764" s="29"/>
      <c r="H764" s="29"/>
      <c r="I764" s="1"/>
      <c r="J764" s="46"/>
      <c r="K764" s="50"/>
      <c r="L764" s="13"/>
      <c r="M764" s="13"/>
      <c r="N764" s="13"/>
      <c r="O764" s="13"/>
      <c r="P764" s="13"/>
      <c r="Q764" s="13"/>
      <c r="R764" s="1"/>
    </row>
    <row r="765" spans="1:18" x14ac:dyDescent="0.3">
      <c r="A765" s="6"/>
      <c r="B765" s="1"/>
      <c r="C765" s="9"/>
      <c r="D765" s="29"/>
      <c r="E765" s="29"/>
      <c r="F765" s="29"/>
      <c r="G765" s="29"/>
      <c r="H765" s="29"/>
      <c r="I765" s="1"/>
      <c r="J765" s="46"/>
      <c r="K765" s="50"/>
      <c r="L765" s="13"/>
      <c r="M765" s="13"/>
      <c r="N765" s="13"/>
      <c r="O765" s="13"/>
      <c r="P765" s="13"/>
      <c r="Q765" s="13"/>
      <c r="R765" s="1"/>
    </row>
    <row r="766" spans="1:18" x14ac:dyDescent="0.3">
      <c r="A766" s="6" t="s">
        <v>412</v>
      </c>
      <c r="B766" s="1" t="s">
        <v>414</v>
      </c>
      <c r="C766" s="9"/>
      <c r="D766" s="81">
        <v>1</v>
      </c>
      <c r="E766" s="81"/>
      <c r="F766" s="29" t="s">
        <v>413</v>
      </c>
      <c r="G766" s="61"/>
      <c r="H766" s="61"/>
      <c r="I766" s="1"/>
      <c r="J766" s="46">
        <f>COUNTIF(G766,K766)</f>
        <v>0</v>
      </c>
      <c r="K766" s="50">
        <v>5</v>
      </c>
      <c r="L766" s="13"/>
      <c r="M766" s="13"/>
      <c r="N766" s="13"/>
      <c r="O766" s="13"/>
      <c r="P766" s="13"/>
      <c r="Q766" s="13"/>
      <c r="R766" s="1"/>
    </row>
    <row r="767" spans="1:18" x14ac:dyDescent="0.3">
      <c r="A767" s="7"/>
      <c r="B767" s="8"/>
      <c r="C767" s="11"/>
      <c r="D767" s="30"/>
      <c r="E767" s="30"/>
      <c r="F767" s="30"/>
      <c r="G767" s="30"/>
      <c r="H767" s="30"/>
      <c r="I767" s="8"/>
      <c r="J767" s="47"/>
      <c r="K767" s="50"/>
      <c r="L767" s="13"/>
      <c r="M767" s="13"/>
      <c r="N767" s="13"/>
      <c r="O767" s="13"/>
      <c r="P767" s="13"/>
      <c r="Q767" s="13"/>
      <c r="R767" s="1"/>
    </row>
    <row r="768" spans="1:18" x14ac:dyDescent="0.3">
      <c r="A768" s="4"/>
      <c r="B768" s="5"/>
      <c r="C768" s="12"/>
      <c r="D768" s="26"/>
      <c r="E768" s="26"/>
      <c r="F768" s="26"/>
      <c r="G768" s="26"/>
      <c r="H768" s="26"/>
      <c r="I768" s="5"/>
      <c r="J768" s="45"/>
      <c r="K768" s="50"/>
      <c r="L768" s="13"/>
      <c r="M768" s="13"/>
      <c r="N768" s="13"/>
      <c r="O768" s="13"/>
      <c r="P768" s="13"/>
      <c r="Q768" s="13"/>
      <c r="R768" s="1"/>
    </row>
    <row r="769" spans="1:18" x14ac:dyDescent="0.3">
      <c r="A769" s="6"/>
      <c r="B769" s="1" t="s">
        <v>415</v>
      </c>
      <c r="C769" s="9"/>
      <c r="D769" s="29"/>
      <c r="E769" s="29"/>
      <c r="F769" s="29"/>
      <c r="G769" s="29"/>
      <c r="H769" s="29"/>
      <c r="I769" s="1"/>
      <c r="J769" s="46"/>
      <c r="K769" s="50"/>
      <c r="L769" s="13"/>
      <c r="M769" s="13"/>
      <c r="N769" s="13"/>
      <c r="O769" s="13"/>
      <c r="P769" s="13"/>
      <c r="Q769" s="13"/>
      <c r="R769" s="1"/>
    </row>
    <row r="770" spans="1:18" x14ac:dyDescent="0.3">
      <c r="A770" s="6"/>
      <c r="B770" s="1"/>
      <c r="C770" s="9"/>
      <c r="D770" s="29"/>
      <c r="E770" s="29"/>
      <c r="F770" s="29"/>
      <c r="G770" s="29"/>
      <c r="H770" s="29"/>
      <c r="I770" s="1"/>
      <c r="J770" s="46"/>
      <c r="K770" s="50"/>
      <c r="L770" s="13"/>
      <c r="M770" s="13"/>
      <c r="N770" s="13"/>
      <c r="O770" s="13"/>
      <c r="P770" s="13"/>
      <c r="Q770" s="13"/>
      <c r="R770" s="1"/>
    </row>
    <row r="771" spans="1:18" x14ac:dyDescent="0.3">
      <c r="A771" s="6" t="s">
        <v>416</v>
      </c>
      <c r="B771" s="1" t="s">
        <v>417</v>
      </c>
      <c r="C771" s="9"/>
      <c r="D771" s="61"/>
      <c r="E771" s="61"/>
      <c r="F771" s="61"/>
      <c r="G771" s="61"/>
      <c r="H771" s="61"/>
      <c r="I771" s="1" t="s">
        <v>121</v>
      </c>
      <c r="J771" s="46">
        <f t="shared" si="11"/>
        <v>0</v>
      </c>
      <c r="K771" s="50">
        <v>10200</v>
      </c>
      <c r="L771" s="13"/>
      <c r="M771" s="13"/>
      <c r="N771" s="13"/>
      <c r="O771" s="13"/>
      <c r="P771" s="13"/>
      <c r="Q771" s="13"/>
      <c r="R771" s="1"/>
    </row>
    <row r="772" spans="1:18" x14ac:dyDescent="0.3">
      <c r="A772" s="7"/>
      <c r="B772" s="8"/>
      <c r="C772" s="11"/>
      <c r="D772" s="30"/>
      <c r="E772" s="30"/>
      <c r="F772" s="30"/>
      <c r="G772" s="30"/>
      <c r="H772" s="30"/>
      <c r="I772" s="8"/>
      <c r="J772" s="47"/>
      <c r="K772" s="50"/>
      <c r="L772" s="13"/>
      <c r="M772" s="13"/>
      <c r="N772" s="13"/>
      <c r="O772" s="13"/>
      <c r="P772" s="13"/>
      <c r="Q772" s="13"/>
      <c r="R772" s="1"/>
    </row>
    <row r="773" spans="1:18" x14ac:dyDescent="0.3">
      <c r="A773" s="4"/>
      <c r="B773" s="5"/>
      <c r="C773" s="12"/>
      <c r="D773" s="26"/>
      <c r="E773" s="26"/>
      <c r="F773" s="26"/>
      <c r="G773" s="26"/>
      <c r="H773" s="26"/>
      <c r="I773" s="5"/>
      <c r="J773" s="45"/>
      <c r="K773" s="50"/>
      <c r="L773" s="13"/>
      <c r="M773" s="13"/>
      <c r="N773" s="13"/>
      <c r="O773" s="13"/>
      <c r="P773" s="13"/>
      <c r="Q773" s="13"/>
      <c r="R773" s="1"/>
    </row>
    <row r="774" spans="1:18" ht="16.8" x14ac:dyDescent="0.3">
      <c r="A774" s="6"/>
      <c r="B774" s="1" t="s">
        <v>419</v>
      </c>
      <c r="C774" s="9"/>
      <c r="D774" s="29"/>
      <c r="E774" s="29"/>
      <c r="F774" s="29"/>
      <c r="G774" s="29"/>
      <c r="H774" s="29"/>
      <c r="I774" s="1"/>
      <c r="J774" s="46"/>
      <c r="K774" s="50"/>
      <c r="L774" s="13"/>
      <c r="M774" s="13"/>
      <c r="N774" s="13"/>
      <c r="O774" s="13"/>
      <c r="P774" s="13"/>
      <c r="Q774" s="13"/>
      <c r="R774" s="1"/>
    </row>
    <row r="775" spans="1:18" ht="16.8" x14ac:dyDescent="0.3">
      <c r="A775" s="6"/>
      <c r="B775" s="1" t="s">
        <v>418</v>
      </c>
      <c r="C775" s="9"/>
      <c r="D775" s="29"/>
      <c r="E775" s="29"/>
      <c r="F775" s="29"/>
      <c r="G775" s="29"/>
      <c r="H775" s="29"/>
      <c r="I775" s="1"/>
      <c r="J775" s="46"/>
      <c r="K775" s="50"/>
      <c r="L775" s="13"/>
      <c r="M775" s="13"/>
      <c r="N775" s="13"/>
      <c r="O775" s="13"/>
      <c r="P775" s="13"/>
      <c r="Q775" s="13"/>
      <c r="R775" s="1"/>
    </row>
    <row r="776" spans="1:18" x14ac:dyDescent="0.3">
      <c r="A776" s="6"/>
      <c r="B776" s="1"/>
      <c r="C776" s="9"/>
      <c r="D776" s="29"/>
      <c r="E776" s="29"/>
      <c r="F776" s="29"/>
      <c r="G776" s="29"/>
      <c r="H776" s="29"/>
      <c r="I776" s="1"/>
      <c r="J776" s="46"/>
      <c r="K776" s="50"/>
      <c r="L776" s="13"/>
      <c r="M776" s="13"/>
      <c r="N776" s="13"/>
      <c r="O776" s="13"/>
      <c r="P776" s="13"/>
      <c r="Q776" s="13"/>
      <c r="R776" s="1"/>
    </row>
    <row r="777" spans="1:18" x14ac:dyDescent="0.3">
      <c r="A777" s="6"/>
      <c r="B777" s="1"/>
      <c r="C777" s="9"/>
      <c r="D777" s="29"/>
      <c r="E777" s="29"/>
      <c r="F777" s="29"/>
      <c r="G777" s="29"/>
      <c r="H777" s="29"/>
      <c r="I777" s="1"/>
      <c r="J777" s="46"/>
      <c r="K777" s="50"/>
      <c r="L777" s="13"/>
      <c r="M777" s="13"/>
      <c r="N777" s="13"/>
      <c r="O777" s="13"/>
      <c r="P777" s="13"/>
      <c r="Q777" s="13"/>
      <c r="R777" s="1"/>
    </row>
    <row r="778" spans="1:18" x14ac:dyDescent="0.3">
      <c r="A778" s="6"/>
      <c r="B778" s="1"/>
      <c r="C778" s="9"/>
      <c r="D778" s="29"/>
      <c r="E778" s="29"/>
      <c r="F778" s="29"/>
      <c r="G778" s="29"/>
      <c r="H778" s="29"/>
      <c r="I778" s="1"/>
      <c r="J778" s="46"/>
      <c r="K778" s="50"/>
      <c r="L778" s="13"/>
      <c r="M778" s="13"/>
      <c r="N778" s="13"/>
      <c r="O778" s="13"/>
      <c r="P778" s="13"/>
      <c r="Q778" s="13"/>
      <c r="R778" s="1"/>
    </row>
    <row r="779" spans="1:18" x14ac:dyDescent="0.3">
      <c r="A779" s="6"/>
      <c r="B779" s="1"/>
      <c r="C779" s="9"/>
      <c r="D779" s="29"/>
      <c r="E779" s="29"/>
      <c r="F779" s="29"/>
      <c r="G779" s="29"/>
      <c r="H779" s="29"/>
      <c r="I779" s="1"/>
      <c r="J779" s="46"/>
      <c r="K779" s="50"/>
      <c r="L779" s="13"/>
      <c r="M779" s="13"/>
      <c r="N779" s="13"/>
      <c r="O779" s="13"/>
      <c r="P779" s="13"/>
      <c r="Q779" s="13"/>
      <c r="R779" s="1"/>
    </row>
    <row r="780" spans="1:18" x14ac:dyDescent="0.3">
      <c r="A780" s="6"/>
      <c r="B780" s="1"/>
      <c r="C780" s="9"/>
      <c r="D780" s="29"/>
      <c r="E780" s="29"/>
      <c r="F780" s="29"/>
      <c r="G780" s="29"/>
      <c r="H780" s="29"/>
      <c r="I780" s="1"/>
      <c r="J780" s="46"/>
      <c r="K780" s="50"/>
      <c r="L780" s="13"/>
      <c r="M780" s="13"/>
      <c r="N780" s="13"/>
      <c r="O780" s="13"/>
      <c r="P780" s="13"/>
      <c r="Q780" s="13"/>
      <c r="R780" s="1"/>
    </row>
    <row r="781" spans="1:18" x14ac:dyDescent="0.3">
      <c r="A781" s="6" t="s">
        <v>420</v>
      </c>
      <c r="B781" s="1" t="s">
        <v>421</v>
      </c>
      <c r="C781" s="9"/>
      <c r="D781" s="61"/>
      <c r="E781" s="61"/>
      <c r="F781" s="61"/>
      <c r="G781" s="61"/>
      <c r="H781" s="61"/>
      <c r="I781" s="1" t="s">
        <v>432</v>
      </c>
      <c r="J781" s="46">
        <f t="shared" ref="J781:J835" si="12">COUNTIF(D781,K781)</f>
        <v>0</v>
      </c>
      <c r="K781" s="50">
        <v>1469</v>
      </c>
      <c r="L781" s="13"/>
      <c r="M781" s="13"/>
      <c r="N781" s="13"/>
      <c r="O781" s="13"/>
      <c r="P781" s="13"/>
      <c r="Q781" s="13"/>
      <c r="R781" s="1"/>
    </row>
    <row r="782" spans="1:18" x14ac:dyDescent="0.3">
      <c r="A782" s="7"/>
      <c r="B782" s="8"/>
      <c r="C782" s="11"/>
      <c r="D782" s="30"/>
      <c r="E782" s="30"/>
      <c r="F782" s="30"/>
      <c r="G782" s="30"/>
      <c r="H782" s="30"/>
      <c r="I782" s="8"/>
      <c r="J782" s="47"/>
      <c r="K782" s="50"/>
      <c r="L782" s="13"/>
      <c r="M782" s="13"/>
      <c r="N782" s="13"/>
      <c r="O782" s="13"/>
      <c r="P782" s="13"/>
      <c r="Q782" s="13"/>
      <c r="R782" s="1"/>
    </row>
    <row r="783" spans="1:18" x14ac:dyDescent="0.3">
      <c r="A783" s="4"/>
      <c r="B783" s="5"/>
      <c r="C783" s="12"/>
      <c r="D783" s="26"/>
      <c r="E783" s="26"/>
      <c r="F783" s="26"/>
      <c r="G783" s="26"/>
      <c r="H783" s="26"/>
      <c r="I783" s="5"/>
      <c r="J783" s="45"/>
      <c r="K783" s="50"/>
      <c r="L783" s="13"/>
      <c r="M783" s="13"/>
      <c r="N783" s="13"/>
      <c r="O783" s="13"/>
      <c r="P783" s="13"/>
      <c r="Q783" s="13"/>
      <c r="R783" s="1"/>
    </row>
    <row r="784" spans="1:18" x14ac:dyDescent="0.3">
      <c r="A784" s="6" t="s">
        <v>422</v>
      </c>
      <c r="B784" s="1" t="s">
        <v>426</v>
      </c>
      <c r="C784" s="10" t="s">
        <v>3</v>
      </c>
      <c r="D784" s="61"/>
      <c r="E784" s="61"/>
      <c r="F784" s="61"/>
      <c r="G784" s="61"/>
      <c r="H784" s="61"/>
      <c r="I784" s="1"/>
      <c r="J784" s="46">
        <f t="shared" si="12"/>
        <v>0</v>
      </c>
      <c r="K784" s="50">
        <v>15.32</v>
      </c>
      <c r="L784" s="13"/>
      <c r="M784" s="13"/>
      <c r="N784" s="13"/>
      <c r="O784" s="13"/>
      <c r="P784" s="13"/>
      <c r="Q784" s="13"/>
      <c r="R784" s="1"/>
    </row>
    <row r="785" spans="1:18" x14ac:dyDescent="0.3">
      <c r="A785" s="6"/>
      <c r="B785" s="1"/>
      <c r="C785" s="9"/>
      <c r="D785" s="29"/>
      <c r="E785" s="29"/>
      <c r="F785" s="29"/>
      <c r="G785" s="29"/>
      <c r="H785" s="29"/>
      <c r="I785" s="1"/>
      <c r="J785" s="46"/>
      <c r="K785" s="50"/>
      <c r="L785" s="13"/>
      <c r="M785" s="13"/>
      <c r="N785" s="13"/>
      <c r="O785" s="13"/>
      <c r="P785" s="13"/>
      <c r="Q785" s="13"/>
      <c r="R785" s="1"/>
    </row>
    <row r="786" spans="1:18" x14ac:dyDescent="0.3">
      <c r="A786" s="6" t="s">
        <v>423</v>
      </c>
      <c r="B786" s="1" t="s">
        <v>427</v>
      </c>
      <c r="C786" s="10" t="s">
        <v>3</v>
      </c>
      <c r="D786" s="61"/>
      <c r="E786" s="61"/>
      <c r="F786" s="61"/>
      <c r="G786" s="61"/>
      <c r="H786" s="61"/>
      <c r="I786" s="1"/>
      <c r="J786" s="46">
        <f t="shared" si="12"/>
        <v>0</v>
      </c>
      <c r="K786" s="50">
        <v>15.34</v>
      </c>
      <c r="L786" s="13"/>
      <c r="M786" s="13"/>
      <c r="N786" s="13"/>
      <c r="O786" s="13"/>
      <c r="P786" s="13"/>
      <c r="Q786" s="13"/>
      <c r="R786" s="1"/>
    </row>
    <row r="787" spans="1:18" x14ac:dyDescent="0.3">
      <c r="A787" s="6"/>
      <c r="B787" s="1"/>
      <c r="C787" s="9"/>
      <c r="D787" s="29"/>
      <c r="E787" s="29"/>
      <c r="F787" s="29"/>
      <c r="G787" s="29"/>
      <c r="H787" s="29"/>
      <c r="I787" s="1"/>
      <c r="J787" s="46"/>
      <c r="K787" s="50"/>
      <c r="L787" s="13"/>
      <c r="M787" s="13"/>
      <c r="N787" s="13"/>
      <c r="O787" s="13"/>
      <c r="P787" s="13"/>
      <c r="Q787" s="13"/>
      <c r="R787" s="1"/>
    </row>
    <row r="788" spans="1:18" x14ac:dyDescent="0.3">
      <c r="A788" s="6" t="s">
        <v>424</v>
      </c>
      <c r="B788" s="1" t="s">
        <v>428</v>
      </c>
      <c r="C788" s="10" t="s">
        <v>3</v>
      </c>
      <c r="D788" s="61"/>
      <c r="E788" s="61"/>
      <c r="F788" s="61"/>
      <c r="G788" s="61"/>
      <c r="H788" s="61"/>
      <c r="I788" s="1"/>
      <c r="J788" s="46">
        <f t="shared" si="12"/>
        <v>0</v>
      </c>
      <c r="K788" s="50">
        <v>17.02</v>
      </c>
      <c r="L788" s="13"/>
      <c r="M788" s="13"/>
      <c r="N788" s="13"/>
      <c r="O788" s="13"/>
      <c r="P788" s="13"/>
      <c r="Q788" s="13"/>
      <c r="R788" s="1"/>
    </row>
    <row r="789" spans="1:18" x14ac:dyDescent="0.3">
      <c r="A789" s="6"/>
      <c r="B789" s="1"/>
      <c r="C789" s="9"/>
      <c r="D789" s="29"/>
      <c r="E789" s="29"/>
      <c r="F789" s="29"/>
      <c r="G789" s="29"/>
      <c r="H789" s="29"/>
      <c r="I789" s="1"/>
      <c r="J789" s="46"/>
      <c r="K789" s="50"/>
      <c r="L789" s="13"/>
      <c r="M789" s="13"/>
      <c r="N789" s="13"/>
      <c r="O789" s="13"/>
      <c r="P789" s="13"/>
      <c r="Q789" s="13"/>
      <c r="R789" s="1"/>
    </row>
    <row r="790" spans="1:18" x14ac:dyDescent="0.3">
      <c r="A790" s="6" t="s">
        <v>425</v>
      </c>
      <c r="B790" s="1" t="s">
        <v>429</v>
      </c>
      <c r="C790" s="10" t="s">
        <v>3</v>
      </c>
      <c r="D790" s="61"/>
      <c r="E790" s="61"/>
      <c r="F790" s="61"/>
      <c r="G790" s="61"/>
      <c r="H790" s="61"/>
      <c r="I790" s="1"/>
      <c r="J790" s="46">
        <f t="shared" si="12"/>
        <v>0</v>
      </c>
      <c r="K790" s="50">
        <v>6</v>
      </c>
      <c r="L790" s="13"/>
      <c r="M790" s="13"/>
      <c r="N790" s="13"/>
      <c r="O790" s="13"/>
      <c r="P790" s="13"/>
      <c r="Q790" s="13"/>
      <c r="R790" s="1"/>
    </row>
    <row r="791" spans="1:18" x14ac:dyDescent="0.3">
      <c r="A791" s="7"/>
      <c r="B791" s="8"/>
      <c r="C791" s="11"/>
      <c r="D791" s="30"/>
      <c r="E791" s="30"/>
      <c r="F791" s="30"/>
      <c r="G791" s="30"/>
      <c r="H791" s="30"/>
      <c r="I791" s="8"/>
      <c r="J791" s="47"/>
      <c r="K791" s="50"/>
      <c r="L791" s="13"/>
      <c r="M791" s="13"/>
      <c r="N791" s="13"/>
      <c r="O791" s="13"/>
      <c r="P791" s="13"/>
      <c r="Q791" s="13"/>
      <c r="R791" s="1"/>
    </row>
    <row r="792" spans="1:18" x14ac:dyDescent="0.3">
      <c r="A792" s="4"/>
      <c r="B792" s="5"/>
      <c r="C792" s="12"/>
      <c r="D792" s="26"/>
      <c r="E792" s="26"/>
      <c r="F792" s="26"/>
      <c r="G792" s="26"/>
      <c r="H792" s="26"/>
      <c r="I792" s="5"/>
      <c r="J792" s="45"/>
      <c r="K792" s="50"/>
      <c r="L792" s="13"/>
      <c r="M792" s="13"/>
      <c r="N792" s="13"/>
      <c r="O792" s="13"/>
      <c r="P792" s="13"/>
      <c r="Q792" s="13"/>
      <c r="R792" s="1"/>
    </row>
    <row r="793" spans="1:18" x14ac:dyDescent="0.3">
      <c r="A793" s="6" t="s">
        <v>430</v>
      </c>
      <c r="B793" s="1" t="s">
        <v>431</v>
      </c>
      <c r="C793" s="9"/>
      <c r="D793" s="61"/>
      <c r="E793" s="61"/>
      <c r="F793" s="61"/>
      <c r="G793" s="61"/>
      <c r="H793" s="61"/>
      <c r="I793" s="1" t="s">
        <v>282</v>
      </c>
      <c r="J793" s="46">
        <f t="shared" si="12"/>
        <v>0</v>
      </c>
      <c r="K793" s="50">
        <v>3090</v>
      </c>
      <c r="L793" s="13"/>
      <c r="M793" s="13"/>
      <c r="N793" s="13"/>
      <c r="O793" s="13"/>
      <c r="P793" s="13"/>
      <c r="Q793" s="13"/>
      <c r="R793" s="1"/>
    </row>
    <row r="794" spans="1:18" x14ac:dyDescent="0.3">
      <c r="A794" s="7"/>
      <c r="B794" s="8"/>
      <c r="C794" s="11"/>
      <c r="D794" s="30"/>
      <c r="E794" s="30"/>
      <c r="F794" s="30"/>
      <c r="G794" s="30"/>
      <c r="H794" s="30"/>
      <c r="I794" s="8"/>
      <c r="J794" s="47"/>
      <c r="K794" s="50"/>
      <c r="L794" s="13"/>
      <c r="M794" s="13"/>
      <c r="N794" s="13"/>
      <c r="O794" s="13"/>
      <c r="P794" s="13"/>
      <c r="Q794" s="13"/>
      <c r="R794" s="1"/>
    </row>
    <row r="795" spans="1:18" x14ac:dyDescent="0.3">
      <c r="A795" s="4"/>
      <c r="B795" s="5"/>
      <c r="C795" s="12"/>
      <c r="D795" s="26"/>
      <c r="E795" s="26"/>
      <c r="F795" s="26"/>
      <c r="G795" s="26"/>
      <c r="H795" s="26"/>
      <c r="I795" s="5"/>
      <c r="J795" s="45"/>
      <c r="K795" s="50"/>
      <c r="L795" s="13"/>
      <c r="M795" s="13"/>
      <c r="N795" s="13"/>
      <c r="O795" s="13"/>
      <c r="P795" s="13"/>
      <c r="Q795" s="13"/>
      <c r="R795" s="1"/>
    </row>
    <row r="796" spans="1:18" x14ac:dyDescent="0.3">
      <c r="A796" s="6"/>
      <c r="B796" s="60" t="s">
        <v>433</v>
      </c>
      <c r="C796" s="60"/>
      <c r="D796" s="60"/>
      <c r="E796" s="60"/>
      <c r="F796" s="60"/>
      <c r="G796" s="60"/>
      <c r="H796" s="60"/>
      <c r="I796" s="1"/>
      <c r="J796" s="46"/>
      <c r="K796" s="50"/>
      <c r="L796" s="13"/>
      <c r="M796" s="13"/>
      <c r="N796" s="13"/>
      <c r="O796" s="13"/>
      <c r="P796" s="13"/>
      <c r="Q796" s="13"/>
      <c r="R796" s="1"/>
    </row>
    <row r="797" spans="1:18" x14ac:dyDescent="0.3">
      <c r="A797" s="6"/>
      <c r="B797" s="60" t="s">
        <v>434</v>
      </c>
      <c r="C797" s="60"/>
      <c r="D797" s="60"/>
      <c r="E797" s="60"/>
      <c r="F797" s="60"/>
      <c r="G797" s="60"/>
      <c r="H797" s="60"/>
      <c r="I797" s="1"/>
      <c r="J797" s="46"/>
      <c r="K797" s="50"/>
      <c r="L797" s="13"/>
      <c r="M797" s="13"/>
      <c r="N797" s="13"/>
      <c r="O797" s="13"/>
      <c r="P797" s="13"/>
      <c r="Q797" s="13"/>
      <c r="R797" s="1"/>
    </row>
    <row r="798" spans="1:18" x14ac:dyDescent="0.3">
      <c r="A798" s="6"/>
      <c r="B798" s="60" t="s">
        <v>435</v>
      </c>
      <c r="C798" s="60"/>
      <c r="D798" s="60"/>
      <c r="E798" s="60"/>
      <c r="F798" s="60"/>
      <c r="G798" s="60"/>
      <c r="H798" s="60"/>
      <c r="I798" s="1"/>
      <c r="J798" s="46"/>
      <c r="K798" s="50"/>
      <c r="L798" s="13"/>
      <c r="M798" s="13"/>
      <c r="N798" s="13"/>
      <c r="O798" s="13"/>
      <c r="P798" s="13"/>
      <c r="Q798" s="13"/>
      <c r="R798" s="1"/>
    </row>
    <row r="799" spans="1:18" x14ac:dyDescent="0.3">
      <c r="A799" s="6"/>
      <c r="B799" s="1" t="s">
        <v>436</v>
      </c>
      <c r="C799" s="9"/>
      <c r="D799" s="29"/>
      <c r="E799" s="29"/>
      <c r="F799" s="29"/>
      <c r="G799" s="29"/>
      <c r="H799" s="29"/>
      <c r="I799" s="1"/>
      <c r="J799" s="46"/>
      <c r="K799" s="50"/>
      <c r="L799" s="13"/>
      <c r="M799" s="13"/>
      <c r="N799" s="13"/>
      <c r="O799" s="13"/>
      <c r="P799" s="13"/>
      <c r="Q799" s="13"/>
      <c r="R799" s="1"/>
    </row>
    <row r="800" spans="1:18" x14ac:dyDescent="0.3">
      <c r="A800" s="6"/>
      <c r="B800" s="1"/>
      <c r="C800" s="9"/>
      <c r="D800" s="29"/>
      <c r="E800" s="29"/>
      <c r="F800" s="29"/>
      <c r="G800" s="29"/>
      <c r="H800" s="29"/>
      <c r="I800" s="1"/>
      <c r="J800" s="46"/>
      <c r="K800" s="50"/>
      <c r="L800" s="13"/>
      <c r="M800" s="13"/>
      <c r="N800" s="13"/>
      <c r="O800" s="13"/>
      <c r="P800" s="13"/>
      <c r="Q800" s="13"/>
      <c r="R800" s="1"/>
    </row>
    <row r="801" spans="1:18" x14ac:dyDescent="0.3">
      <c r="A801" s="6" t="s">
        <v>437</v>
      </c>
      <c r="B801" s="1" t="s">
        <v>440</v>
      </c>
      <c r="C801" s="9"/>
      <c r="D801" s="29"/>
      <c r="E801" s="29"/>
      <c r="F801" s="29"/>
      <c r="G801" s="29"/>
      <c r="H801" s="29"/>
      <c r="I801" s="1"/>
      <c r="J801" s="46"/>
      <c r="K801" s="50"/>
      <c r="L801" s="13"/>
      <c r="M801" s="13"/>
      <c r="N801" s="13"/>
      <c r="O801" s="13"/>
      <c r="P801" s="13"/>
      <c r="Q801" s="13"/>
      <c r="R801" s="1"/>
    </row>
    <row r="802" spans="1:18" x14ac:dyDescent="0.3">
      <c r="A802" s="6"/>
      <c r="B802" s="1" t="s">
        <v>438</v>
      </c>
      <c r="C802" s="9"/>
      <c r="D802" s="61"/>
      <c r="E802" s="61"/>
      <c r="F802" s="61"/>
      <c r="G802" s="61"/>
      <c r="H802" s="61"/>
      <c r="I802" s="1" t="s">
        <v>28</v>
      </c>
      <c r="J802" s="46">
        <f t="shared" si="12"/>
        <v>0</v>
      </c>
      <c r="K802" s="50">
        <v>4</v>
      </c>
      <c r="L802" s="13"/>
      <c r="M802" s="13"/>
      <c r="N802" s="13"/>
      <c r="O802" s="13"/>
      <c r="P802" s="13"/>
      <c r="Q802" s="13"/>
      <c r="R802" s="1"/>
    </row>
    <row r="803" spans="1:18" x14ac:dyDescent="0.3">
      <c r="A803" s="6"/>
      <c r="B803" s="1"/>
      <c r="C803" s="9"/>
      <c r="D803" s="29"/>
      <c r="E803" s="29"/>
      <c r="F803" s="29"/>
      <c r="G803" s="29"/>
      <c r="H803" s="29"/>
      <c r="I803" s="1"/>
      <c r="J803" s="46"/>
      <c r="K803" s="50"/>
      <c r="L803" s="13"/>
      <c r="M803" s="13"/>
      <c r="N803" s="13"/>
      <c r="O803" s="13"/>
      <c r="P803" s="13"/>
      <c r="Q803" s="13"/>
      <c r="R803" s="1"/>
    </row>
    <row r="804" spans="1:18" x14ac:dyDescent="0.3">
      <c r="A804" s="6" t="s">
        <v>439</v>
      </c>
      <c r="B804" s="1" t="s">
        <v>440</v>
      </c>
      <c r="C804" s="9"/>
      <c r="D804" s="29"/>
      <c r="E804" s="29"/>
      <c r="F804" s="29"/>
      <c r="G804" s="29"/>
      <c r="H804" s="29"/>
      <c r="I804" s="1"/>
      <c r="J804" s="46"/>
      <c r="K804" s="50"/>
      <c r="L804" s="13"/>
      <c r="M804" s="13"/>
      <c r="N804" s="13"/>
      <c r="O804" s="13"/>
      <c r="P804" s="13"/>
      <c r="Q804" s="13"/>
      <c r="R804" s="1"/>
    </row>
    <row r="805" spans="1:18" x14ac:dyDescent="0.3">
      <c r="A805" s="6"/>
      <c r="B805" s="1" t="s">
        <v>441</v>
      </c>
      <c r="C805" s="9"/>
      <c r="D805" s="61"/>
      <c r="E805" s="61"/>
      <c r="F805" s="61"/>
      <c r="G805" s="61"/>
      <c r="H805" s="61"/>
      <c r="I805" s="1" t="s">
        <v>28</v>
      </c>
      <c r="J805" s="46">
        <f t="shared" si="12"/>
        <v>0</v>
      </c>
      <c r="K805" s="50">
        <v>60</v>
      </c>
      <c r="L805" s="13"/>
      <c r="M805" s="13"/>
      <c r="N805" s="13"/>
      <c r="O805" s="13"/>
      <c r="P805" s="13"/>
      <c r="Q805" s="13"/>
      <c r="R805" s="1"/>
    </row>
    <row r="806" spans="1:18" x14ac:dyDescent="0.3">
      <c r="A806" s="6"/>
      <c r="B806" s="1"/>
      <c r="C806" s="9"/>
      <c r="D806" s="29"/>
      <c r="E806" s="29"/>
      <c r="F806" s="29"/>
      <c r="G806" s="29"/>
      <c r="H806" s="29"/>
      <c r="I806" s="1"/>
      <c r="J806" s="46"/>
      <c r="K806" s="50"/>
      <c r="L806" s="13"/>
      <c r="M806" s="13"/>
      <c r="N806" s="13"/>
      <c r="O806" s="13"/>
      <c r="P806" s="13"/>
      <c r="Q806" s="13"/>
      <c r="R806" s="1"/>
    </row>
    <row r="807" spans="1:18" x14ac:dyDescent="0.3">
      <c r="A807" s="6"/>
      <c r="B807" s="1" t="s">
        <v>447</v>
      </c>
      <c r="C807" s="9"/>
      <c r="D807" s="29"/>
      <c r="E807" s="29"/>
      <c r="F807" s="29"/>
      <c r="G807" s="29"/>
      <c r="H807" s="29"/>
      <c r="I807" s="1"/>
      <c r="J807" s="46"/>
      <c r="K807" s="50"/>
      <c r="L807" s="13"/>
      <c r="M807" s="13"/>
      <c r="N807" s="13"/>
      <c r="O807" s="13"/>
      <c r="P807" s="13"/>
      <c r="Q807" s="13"/>
      <c r="R807" s="1"/>
    </row>
    <row r="808" spans="1:18" x14ac:dyDescent="0.3">
      <c r="A808" s="6"/>
      <c r="B808" s="1" t="s">
        <v>442</v>
      </c>
      <c r="C808" s="9"/>
      <c r="D808" s="29"/>
      <c r="E808" s="29"/>
      <c r="F808" s="29"/>
      <c r="G808" s="29"/>
      <c r="H808" s="29"/>
      <c r="I808" s="1"/>
      <c r="J808" s="46"/>
      <c r="K808" s="50"/>
      <c r="L808" s="13"/>
      <c r="M808" s="13"/>
      <c r="N808" s="13"/>
      <c r="O808" s="13"/>
      <c r="P808" s="13"/>
      <c r="Q808" s="13"/>
      <c r="R808" s="1"/>
    </row>
    <row r="809" spans="1:18" x14ac:dyDescent="0.3">
      <c r="A809" s="6"/>
      <c r="B809" s="1" t="s">
        <v>443</v>
      </c>
      <c r="C809" s="9"/>
      <c r="D809" s="29"/>
      <c r="E809" s="29"/>
      <c r="F809" s="29"/>
      <c r="G809" s="29"/>
      <c r="H809" s="29"/>
      <c r="I809" s="1"/>
      <c r="J809" s="46"/>
      <c r="K809" s="50"/>
      <c r="L809" s="13"/>
      <c r="M809" s="13"/>
      <c r="N809" s="13"/>
      <c r="O809" s="13"/>
      <c r="P809" s="13"/>
      <c r="Q809" s="13"/>
      <c r="R809" s="1"/>
    </row>
    <row r="810" spans="1:18" x14ac:dyDescent="0.3">
      <c r="A810" s="6"/>
      <c r="B810" s="1" t="s">
        <v>444</v>
      </c>
      <c r="C810" s="9"/>
      <c r="D810" s="29"/>
      <c r="E810" s="29"/>
      <c r="F810" s="29"/>
      <c r="G810" s="29"/>
      <c r="H810" s="29"/>
      <c r="I810" s="1"/>
      <c r="J810" s="46"/>
      <c r="K810" s="50"/>
      <c r="L810" s="13"/>
      <c r="M810" s="13"/>
      <c r="N810" s="13"/>
      <c r="O810" s="13"/>
      <c r="P810" s="13"/>
      <c r="Q810" s="13"/>
      <c r="R810" s="1"/>
    </row>
    <row r="811" spans="1:18" x14ac:dyDescent="0.3">
      <c r="A811" s="6"/>
      <c r="B811" s="1" t="s">
        <v>445</v>
      </c>
      <c r="C811" s="9"/>
      <c r="D811" s="29"/>
      <c r="E811" s="29"/>
      <c r="F811" s="29"/>
      <c r="G811" s="29"/>
      <c r="H811" s="29"/>
      <c r="I811" s="1"/>
      <c r="J811" s="46"/>
      <c r="K811" s="50"/>
      <c r="L811" s="13"/>
      <c r="M811" s="13"/>
      <c r="N811" s="13"/>
      <c r="O811" s="13"/>
      <c r="P811" s="13"/>
      <c r="Q811" s="13"/>
      <c r="R811" s="1"/>
    </row>
    <row r="812" spans="1:18" x14ac:dyDescent="0.3">
      <c r="A812" s="6"/>
      <c r="B812" s="1" t="s">
        <v>446</v>
      </c>
      <c r="C812" s="9"/>
      <c r="D812" s="29"/>
      <c r="E812" s="29"/>
      <c r="F812" s="29"/>
      <c r="G812" s="29"/>
      <c r="H812" s="29"/>
      <c r="I812" s="1"/>
      <c r="J812" s="46"/>
      <c r="K812" s="50"/>
      <c r="L812" s="13"/>
      <c r="M812" s="13"/>
      <c r="N812" s="13"/>
      <c r="O812" s="13"/>
      <c r="P812" s="13"/>
      <c r="Q812" s="13"/>
      <c r="R812" s="1"/>
    </row>
    <row r="813" spans="1:18" x14ac:dyDescent="0.3">
      <c r="A813" s="6"/>
      <c r="B813" s="1"/>
      <c r="C813" s="9"/>
      <c r="D813" s="29"/>
      <c r="E813" s="29"/>
      <c r="F813" s="29"/>
      <c r="G813" s="29"/>
      <c r="H813" s="29"/>
      <c r="I813" s="1"/>
      <c r="J813" s="46"/>
      <c r="K813" s="50"/>
      <c r="L813" s="13"/>
      <c r="M813" s="13"/>
      <c r="N813" s="13"/>
      <c r="O813" s="13"/>
      <c r="P813" s="13"/>
      <c r="Q813" s="13"/>
      <c r="R813" s="1"/>
    </row>
    <row r="814" spans="1:18" x14ac:dyDescent="0.3">
      <c r="A814" s="6" t="s">
        <v>448</v>
      </c>
      <c r="B814" s="1" t="s">
        <v>449</v>
      </c>
      <c r="C814" s="9"/>
      <c r="D814" s="29"/>
      <c r="E814" s="29"/>
      <c r="F814" s="29"/>
      <c r="G814" s="29"/>
      <c r="H814" s="29"/>
      <c r="I814" s="1"/>
      <c r="J814" s="46"/>
      <c r="K814" s="50"/>
      <c r="L814" s="13"/>
      <c r="M814" s="13"/>
      <c r="N814" s="13"/>
      <c r="O814" s="13"/>
      <c r="P814" s="13"/>
      <c r="Q814" s="13"/>
      <c r="R814" s="1"/>
    </row>
    <row r="815" spans="1:18" x14ac:dyDescent="0.3">
      <c r="A815" s="6"/>
      <c r="B815" s="60" t="s">
        <v>450</v>
      </c>
      <c r="C815" s="60"/>
      <c r="D815" s="61"/>
      <c r="E815" s="61"/>
      <c r="F815" s="61"/>
      <c r="G815" s="61"/>
      <c r="H815" s="61"/>
      <c r="I815" s="1" t="s">
        <v>28</v>
      </c>
      <c r="J815" s="46">
        <f t="shared" si="12"/>
        <v>0</v>
      </c>
      <c r="K815" s="50">
        <v>40</v>
      </c>
      <c r="L815" s="13"/>
      <c r="M815" s="13"/>
      <c r="N815" s="13"/>
      <c r="O815" s="13"/>
      <c r="P815" s="13"/>
      <c r="Q815" s="13"/>
      <c r="R815" s="1"/>
    </row>
    <row r="816" spans="1:18" x14ac:dyDescent="0.3">
      <c r="A816" s="7"/>
      <c r="B816" s="8"/>
      <c r="C816" s="11"/>
      <c r="D816" s="30"/>
      <c r="E816" s="30"/>
      <c r="F816" s="30"/>
      <c r="G816" s="30"/>
      <c r="H816" s="30"/>
      <c r="I816" s="8"/>
      <c r="J816" s="47"/>
      <c r="K816" s="50"/>
      <c r="L816" s="13"/>
      <c r="M816" s="13"/>
      <c r="N816" s="13"/>
      <c r="O816" s="13"/>
      <c r="P816" s="13"/>
      <c r="Q816" s="13"/>
      <c r="R816" s="1"/>
    </row>
    <row r="817" spans="1:18" x14ac:dyDescent="0.3">
      <c r="A817" s="4"/>
      <c r="B817" s="5"/>
      <c r="C817" s="12"/>
      <c r="D817" s="26"/>
      <c r="E817" s="26"/>
      <c r="F817" s="26"/>
      <c r="G817" s="26"/>
      <c r="H817" s="26"/>
      <c r="I817" s="5"/>
      <c r="J817" s="45"/>
      <c r="K817" s="50"/>
      <c r="L817" s="13"/>
      <c r="M817" s="13"/>
      <c r="N817" s="13"/>
      <c r="O817" s="13"/>
      <c r="P817" s="13"/>
      <c r="Q817" s="13"/>
      <c r="R817" s="1"/>
    </row>
    <row r="818" spans="1:18" x14ac:dyDescent="0.3">
      <c r="A818" s="6"/>
      <c r="B818" s="1"/>
      <c r="C818" s="9"/>
      <c r="D818" s="29"/>
      <c r="E818" s="29"/>
      <c r="F818" s="29"/>
      <c r="G818" s="29"/>
      <c r="H818" s="29"/>
      <c r="I818" s="1"/>
      <c r="J818" s="46"/>
      <c r="K818" s="50"/>
      <c r="L818" s="13"/>
      <c r="M818" s="13"/>
      <c r="N818" s="13"/>
      <c r="O818" s="13"/>
      <c r="P818" s="13"/>
      <c r="Q818" s="13"/>
      <c r="R818" s="1"/>
    </row>
    <row r="819" spans="1:18" x14ac:dyDescent="0.3">
      <c r="A819" s="6"/>
      <c r="B819" s="1"/>
      <c r="C819" s="9"/>
      <c r="D819" s="29"/>
      <c r="E819" s="29"/>
      <c r="F819" s="29"/>
      <c r="G819" s="29"/>
      <c r="H819" s="29"/>
      <c r="I819" s="1"/>
      <c r="J819" s="46"/>
      <c r="K819" s="50"/>
      <c r="L819" s="13"/>
      <c r="M819" s="13"/>
      <c r="N819" s="13"/>
      <c r="O819" s="13"/>
      <c r="P819" s="13"/>
      <c r="Q819" s="13"/>
      <c r="R819" s="1"/>
    </row>
    <row r="820" spans="1:18" x14ac:dyDescent="0.3">
      <c r="A820" s="6"/>
      <c r="B820" s="1"/>
      <c r="C820" s="9"/>
      <c r="D820" s="29"/>
      <c r="E820" s="29"/>
      <c r="F820" s="29"/>
      <c r="G820" s="29"/>
      <c r="H820" s="29"/>
      <c r="I820" s="1"/>
      <c r="J820" s="46"/>
      <c r="K820" s="50"/>
      <c r="L820" s="13"/>
      <c r="M820" s="13"/>
      <c r="N820" s="13"/>
      <c r="O820" s="13"/>
      <c r="P820" s="13"/>
      <c r="Q820" s="13"/>
      <c r="R820" s="1"/>
    </row>
    <row r="821" spans="1:18" x14ac:dyDescent="0.3">
      <c r="A821" s="6"/>
      <c r="B821" s="1"/>
      <c r="C821" s="9"/>
      <c r="D821" s="29"/>
      <c r="E821" s="29"/>
      <c r="F821" s="29"/>
      <c r="G821" s="29"/>
      <c r="H821" s="29"/>
      <c r="I821" s="1"/>
      <c r="J821" s="46"/>
      <c r="K821" s="50"/>
      <c r="L821" s="13"/>
      <c r="M821" s="13"/>
      <c r="N821" s="13"/>
      <c r="O821" s="13"/>
      <c r="P821" s="13"/>
      <c r="Q821" s="13"/>
      <c r="R821" s="1"/>
    </row>
    <row r="822" spans="1:18" x14ac:dyDescent="0.3">
      <c r="A822" s="6"/>
      <c r="B822" s="1"/>
      <c r="C822" s="9"/>
      <c r="D822" s="29"/>
      <c r="E822" s="29"/>
      <c r="F822" s="29"/>
      <c r="G822" s="29"/>
      <c r="H822" s="29"/>
      <c r="I822" s="1"/>
      <c r="J822" s="46"/>
      <c r="K822" s="50"/>
      <c r="L822" s="13"/>
      <c r="M822" s="13"/>
      <c r="N822" s="13"/>
      <c r="O822" s="13"/>
      <c r="P822" s="13"/>
      <c r="Q822" s="13"/>
      <c r="R822" s="1"/>
    </row>
    <row r="823" spans="1:18" x14ac:dyDescent="0.3">
      <c r="A823" s="6"/>
      <c r="B823" s="1"/>
      <c r="C823" s="9"/>
      <c r="D823" s="29"/>
      <c r="E823" s="29"/>
      <c r="F823" s="29"/>
      <c r="G823" s="29"/>
      <c r="H823" s="29"/>
      <c r="I823" s="1"/>
      <c r="J823" s="46"/>
      <c r="K823" s="50"/>
      <c r="L823" s="13"/>
      <c r="M823" s="13"/>
      <c r="N823" s="13"/>
      <c r="O823" s="13"/>
      <c r="P823" s="13"/>
      <c r="Q823" s="13"/>
      <c r="R823" s="1"/>
    </row>
    <row r="824" spans="1:18" x14ac:dyDescent="0.3">
      <c r="A824" s="6"/>
      <c r="B824" s="1"/>
      <c r="C824" s="9"/>
      <c r="D824" s="29"/>
      <c r="E824" s="29"/>
      <c r="F824" s="29"/>
      <c r="G824" s="29"/>
      <c r="H824" s="29"/>
      <c r="I824" s="1"/>
      <c r="J824" s="46"/>
      <c r="K824" s="50"/>
      <c r="L824" s="13"/>
      <c r="M824" s="13"/>
      <c r="N824" s="13"/>
      <c r="O824" s="13"/>
      <c r="P824" s="13"/>
      <c r="Q824" s="13"/>
      <c r="R824" s="1"/>
    </row>
    <row r="825" spans="1:18" x14ac:dyDescent="0.3">
      <c r="A825" s="6"/>
      <c r="B825" s="1"/>
      <c r="C825" s="9"/>
      <c r="D825" s="29"/>
      <c r="E825" s="29"/>
      <c r="F825" s="29"/>
      <c r="G825" s="29"/>
      <c r="H825" s="29"/>
      <c r="I825" s="1"/>
      <c r="J825" s="46"/>
      <c r="K825" s="50"/>
      <c r="L825" s="13"/>
      <c r="M825" s="13"/>
      <c r="N825" s="13"/>
      <c r="O825" s="13"/>
      <c r="P825" s="13"/>
      <c r="Q825" s="13"/>
      <c r="R825" s="1"/>
    </row>
    <row r="826" spans="1:18" x14ac:dyDescent="0.3">
      <c r="A826" s="6"/>
      <c r="B826" s="1"/>
      <c r="C826" s="9"/>
      <c r="D826" s="29"/>
      <c r="E826" s="29"/>
      <c r="F826" s="29"/>
      <c r="G826" s="29"/>
      <c r="H826" s="29"/>
      <c r="I826" s="1"/>
      <c r="J826" s="46"/>
      <c r="K826" s="50"/>
      <c r="L826" s="13"/>
      <c r="M826" s="13"/>
      <c r="N826" s="13"/>
      <c r="O826" s="13"/>
      <c r="P826" s="13"/>
      <c r="Q826" s="13"/>
      <c r="R826" s="1"/>
    </row>
    <row r="827" spans="1:18" x14ac:dyDescent="0.3">
      <c r="A827" s="6"/>
      <c r="B827" s="1"/>
      <c r="C827" s="9"/>
      <c r="D827" s="29"/>
      <c r="E827" s="29"/>
      <c r="F827" s="29"/>
      <c r="G827" s="29"/>
      <c r="H827" s="29"/>
      <c r="I827" s="1"/>
      <c r="J827" s="46"/>
      <c r="K827" s="50"/>
      <c r="L827" s="13"/>
      <c r="M827" s="13"/>
      <c r="N827" s="13"/>
      <c r="O827" s="13"/>
      <c r="P827" s="13"/>
      <c r="Q827" s="13"/>
      <c r="R827" s="1"/>
    </row>
    <row r="828" spans="1:18" x14ac:dyDescent="0.3">
      <c r="A828" s="6"/>
      <c r="B828" s="1"/>
      <c r="C828" s="9"/>
      <c r="D828" s="29"/>
      <c r="E828" s="29"/>
      <c r="F828" s="29"/>
      <c r="G828" s="29"/>
      <c r="H828" s="29"/>
      <c r="I828" s="1"/>
      <c r="J828" s="46"/>
      <c r="K828" s="50"/>
      <c r="L828" s="13"/>
      <c r="M828" s="13"/>
      <c r="N828" s="13"/>
      <c r="O828" s="13"/>
      <c r="P828" s="13"/>
      <c r="Q828" s="13"/>
      <c r="R828" s="1"/>
    </row>
    <row r="829" spans="1:18" x14ac:dyDescent="0.3">
      <c r="A829" s="6"/>
      <c r="B829" s="1"/>
      <c r="C829" s="9"/>
      <c r="D829" s="29"/>
      <c r="E829" s="29"/>
      <c r="F829" s="29"/>
      <c r="G829" s="29"/>
      <c r="H829" s="29"/>
      <c r="I829" s="1"/>
      <c r="J829" s="46"/>
      <c r="K829" s="50"/>
      <c r="L829" s="13"/>
      <c r="M829" s="13"/>
      <c r="N829" s="13"/>
      <c r="O829" s="13"/>
      <c r="P829" s="13"/>
      <c r="Q829" s="13"/>
      <c r="R829" s="1"/>
    </row>
    <row r="830" spans="1:18" x14ac:dyDescent="0.3">
      <c r="A830" s="6"/>
      <c r="B830" s="1"/>
      <c r="C830" s="9"/>
      <c r="D830" s="29"/>
      <c r="E830" s="29"/>
      <c r="F830" s="29"/>
      <c r="G830" s="29"/>
      <c r="H830" s="29"/>
      <c r="I830" s="1"/>
      <c r="J830" s="46"/>
      <c r="K830" s="50"/>
      <c r="L830" s="13"/>
      <c r="M830" s="13"/>
      <c r="N830" s="13"/>
      <c r="O830" s="13"/>
      <c r="P830" s="13"/>
      <c r="Q830" s="13"/>
      <c r="R830" s="1"/>
    </row>
    <row r="831" spans="1:18" x14ac:dyDescent="0.3">
      <c r="A831" s="6"/>
      <c r="B831" s="1"/>
      <c r="C831" s="9"/>
      <c r="D831" s="29"/>
      <c r="E831" s="29"/>
      <c r="F831" s="29"/>
      <c r="G831" s="29"/>
      <c r="H831" s="29"/>
      <c r="I831" s="1"/>
      <c r="J831" s="46"/>
      <c r="K831" s="50"/>
      <c r="L831" s="13"/>
      <c r="M831" s="13"/>
      <c r="N831" s="13"/>
      <c r="O831" s="13"/>
      <c r="P831" s="13"/>
      <c r="Q831" s="13"/>
      <c r="R831" s="1"/>
    </row>
    <row r="832" spans="1:18" x14ac:dyDescent="0.3">
      <c r="A832" s="6"/>
      <c r="B832" s="1"/>
      <c r="C832" s="9"/>
      <c r="D832" s="29"/>
      <c r="E832" s="29"/>
      <c r="F832" s="29"/>
      <c r="G832" s="29"/>
      <c r="H832" s="29"/>
      <c r="I832" s="1"/>
      <c r="J832" s="46"/>
      <c r="K832" s="50"/>
      <c r="L832" s="13"/>
      <c r="M832" s="13"/>
      <c r="N832" s="13"/>
      <c r="O832" s="13"/>
      <c r="P832" s="13"/>
      <c r="Q832" s="13"/>
      <c r="R832" s="1"/>
    </row>
    <row r="833" spans="1:18" x14ac:dyDescent="0.3">
      <c r="A833" s="6"/>
      <c r="B833" s="1" t="s">
        <v>451</v>
      </c>
      <c r="C833" s="9"/>
      <c r="D833" s="29"/>
      <c r="E833" s="29"/>
      <c r="F833" s="29"/>
      <c r="G833" s="29"/>
      <c r="H833" s="29"/>
      <c r="I833" s="1"/>
      <c r="J833" s="46"/>
      <c r="K833" s="50"/>
      <c r="L833" s="13"/>
      <c r="M833" s="13"/>
      <c r="N833" s="13"/>
      <c r="O833" s="13"/>
      <c r="P833" s="13"/>
      <c r="Q833" s="13"/>
      <c r="R833" s="1"/>
    </row>
    <row r="834" spans="1:18" x14ac:dyDescent="0.3">
      <c r="A834" s="6"/>
      <c r="B834" s="1"/>
      <c r="C834" s="9"/>
      <c r="D834" s="29"/>
      <c r="E834" s="29"/>
      <c r="F834" s="29"/>
      <c r="G834" s="29"/>
      <c r="H834" s="29"/>
      <c r="I834" s="1"/>
      <c r="J834" s="46"/>
      <c r="K834" s="50"/>
      <c r="L834" s="13"/>
      <c r="M834" s="13"/>
      <c r="N834" s="13"/>
      <c r="O834" s="13"/>
      <c r="P834" s="13"/>
      <c r="Q834" s="13"/>
      <c r="R834" s="1"/>
    </row>
    <row r="835" spans="1:18" x14ac:dyDescent="0.3">
      <c r="A835" s="6" t="s">
        <v>452</v>
      </c>
      <c r="B835" s="1" t="s">
        <v>453</v>
      </c>
      <c r="C835" s="9"/>
      <c r="D835" s="61"/>
      <c r="E835" s="61"/>
      <c r="F835" s="61"/>
      <c r="G835" s="61"/>
      <c r="H835" s="61"/>
      <c r="I835" s="1" t="s">
        <v>41</v>
      </c>
      <c r="J835" s="46">
        <f t="shared" si="12"/>
        <v>0</v>
      </c>
      <c r="K835" s="50">
        <v>19.2</v>
      </c>
      <c r="L835" s="13"/>
      <c r="M835" s="13"/>
      <c r="N835" s="13"/>
      <c r="O835" s="13"/>
      <c r="P835" s="13"/>
      <c r="Q835" s="13"/>
      <c r="R835" s="1"/>
    </row>
    <row r="836" spans="1:18" x14ac:dyDescent="0.3">
      <c r="A836" s="7"/>
      <c r="B836" s="8"/>
      <c r="C836" s="11"/>
      <c r="D836" s="30"/>
      <c r="E836" s="30"/>
      <c r="F836" s="30"/>
      <c r="G836" s="30"/>
      <c r="H836" s="30"/>
      <c r="I836" s="8"/>
      <c r="J836" s="47"/>
      <c r="K836" s="50"/>
      <c r="L836" s="13"/>
      <c r="M836" s="13"/>
      <c r="N836" s="13"/>
      <c r="O836" s="13"/>
      <c r="P836" s="13"/>
      <c r="Q836" s="13"/>
      <c r="R836" s="1"/>
    </row>
    <row r="837" spans="1:18" x14ac:dyDescent="0.3">
      <c r="A837" s="4"/>
      <c r="B837" s="5"/>
      <c r="C837" s="12"/>
      <c r="D837" s="26"/>
      <c r="E837" s="26"/>
      <c r="F837" s="26"/>
      <c r="G837" s="26"/>
      <c r="H837" s="26"/>
      <c r="I837" s="5"/>
      <c r="J837" s="45"/>
      <c r="K837" s="50"/>
      <c r="L837" s="13"/>
      <c r="M837" s="13"/>
      <c r="N837" s="13"/>
      <c r="O837" s="13"/>
      <c r="P837" s="13"/>
      <c r="Q837" s="13"/>
      <c r="R837" s="1"/>
    </row>
    <row r="838" spans="1:18" x14ac:dyDescent="0.3">
      <c r="A838" s="6" t="s">
        <v>454</v>
      </c>
      <c r="B838" s="1" t="s">
        <v>455</v>
      </c>
      <c r="C838" s="10" t="s">
        <v>3</v>
      </c>
      <c r="D838" s="61"/>
      <c r="E838" s="61"/>
      <c r="F838" s="61"/>
      <c r="G838" s="61"/>
      <c r="H838" s="61"/>
      <c r="I838" s="1" t="s">
        <v>40</v>
      </c>
      <c r="J838" s="46">
        <f t="shared" ref="J838:J900" si="13">COUNTIF(D838,K838)</f>
        <v>0</v>
      </c>
      <c r="K838" s="50">
        <v>2090</v>
      </c>
      <c r="L838" s="13"/>
      <c r="M838" s="13"/>
      <c r="N838" s="13"/>
      <c r="O838" s="13"/>
      <c r="P838" s="13"/>
      <c r="Q838" s="13"/>
      <c r="R838" s="1"/>
    </row>
    <row r="839" spans="1:18" x14ac:dyDescent="0.3">
      <c r="A839" s="6"/>
      <c r="B839" s="1"/>
      <c r="C839" s="9"/>
      <c r="D839" s="29"/>
      <c r="E839" s="29"/>
      <c r="F839" s="29"/>
      <c r="G839" s="29"/>
      <c r="H839" s="29"/>
      <c r="I839" s="1"/>
      <c r="J839" s="46"/>
      <c r="K839" s="50"/>
      <c r="L839" s="13"/>
      <c r="M839" s="13"/>
      <c r="N839" s="13"/>
      <c r="O839" s="13"/>
      <c r="P839" s="13"/>
      <c r="Q839" s="13"/>
      <c r="R839" s="1"/>
    </row>
    <row r="840" spans="1:18" x14ac:dyDescent="0.3">
      <c r="A840" s="6" t="s">
        <v>456</v>
      </c>
      <c r="B840" s="1" t="s">
        <v>457</v>
      </c>
      <c r="C840" s="10" t="s">
        <v>3</v>
      </c>
      <c r="D840" s="61"/>
      <c r="E840" s="61"/>
      <c r="F840" s="61"/>
      <c r="G840" s="61"/>
      <c r="H840" s="61"/>
      <c r="I840" s="1" t="s">
        <v>42</v>
      </c>
      <c r="J840" s="46">
        <f t="shared" si="13"/>
        <v>0</v>
      </c>
      <c r="K840" s="50">
        <v>2.2999999999999998</v>
      </c>
      <c r="L840" s="13"/>
      <c r="M840" s="13"/>
      <c r="N840" s="13"/>
      <c r="O840" s="13"/>
      <c r="P840" s="13"/>
      <c r="Q840" s="13"/>
      <c r="R840" s="1"/>
    </row>
    <row r="841" spans="1:18" x14ac:dyDescent="0.3">
      <c r="A841" s="6"/>
      <c r="B841" s="1"/>
      <c r="C841" s="9"/>
      <c r="D841" s="29"/>
      <c r="E841" s="29"/>
      <c r="F841" s="29"/>
      <c r="G841" s="29"/>
      <c r="H841" s="29"/>
      <c r="I841" s="1"/>
      <c r="J841" s="46"/>
      <c r="K841" s="50"/>
      <c r="L841" s="13"/>
      <c r="M841" s="13"/>
      <c r="N841" s="13"/>
      <c r="O841" s="13"/>
      <c r="P841" s="13"/>
      <c r="Q841" s="13"/>
      <c r="R841" s="1"/>
    </row>
    <row r="842" spans="1:18" ht="16.8" x14ac:dyDescent="0.3">
      <c r="A842" s="6" t="s">
        <v>458</v>
      </c>
      <c r="B842" s="1" t="s">
        <v>459</v>
      </c>
      <c r="C842" s="10" t="s">
        <v>3</v>
      </c>
      <c r="D842" s="61"/>
      <c r="E842" s="61"/>
      <c r="F842" s="61"/>
      <c r="G842" s="61"/>
      <c r="H842" s="61"/>
      <c r="I842" s="1" t="s">
        <v>42</v>
      </c>
      <c r="J842" s="46">
        <f t="shared" si="13"/>
        <v>0</v>
      </c>
      <c r="K842" s="50">
        <v>45.6</v>
      </c>
      <c r="L842" s="13"/>
      <c r="M842" s="13"/>
      <c r="N842" s="13"/>
      <c r="O842" s="13"/>
      <c r="P842" s="13"/>
      <c r="Q842" s="13"/>
      <c r="R842" s="1"/>
    </row>
    <row r="843" spans="1:18" x14ac:dyDescent="0.3">
      <c r="A843" s="6"/>
      <c r="B843" s="1"/>
      <c r="C843" s="9"/>
      <c r="D843" s="29"/>
      <c r="E843" s="29"/>
      <c r="F843" s="29"/>
      <c r="G843" s="29"/>
      <c r="H843" s="29"/>
      <c r="I843" s="1"/>
      <c r="J843" s="46"/>
      <c r="K843" s="50"/>
      <c r="L843" s="13"/>
      <c r="M843" s="13"/>
      <c r="N843" s="13"/>
      <c r="O843" s="13"/>
      <c r="P843" s="13"/>
      <c r="Q843" s="13"/>
      <c r="R843" s="1"/>
    </row>
    <row r="844" spans="1:18" ht="16.8" x14ac:dyDescent="0.3">
      <c r="A844" s="6" t="s">
        <v>460</v>
      </c>
      <c r="B844" s="1" t="s">
        <v>461</v>
      </c>
      <c r="C844" s="10" t="s">
        <v>3</v>
      </c>
      <c r="D844" s="61"/>
      <c r="E844" s="61"/>
      <c r="F844" s="61"/>
      <c r="G844" s="61"/>
      <c r="H844" s="61"/>
      <c r="I844" s="1" t="s">
        <v>50</v>
      </c>
      <c r="J844" s="46">
        <f t="shared" si="13"/>
        <v>0</v>
      </c>
      <c r="K844" s="50">
        <v>39041</v>
      </c>
      <c r="L844" s="13"/>
      <c r="M844" s="13"/>
      <c r="N844" s="13"/>
      <c r="O844" s="13"/>
      <c r="P844" s="13"/>
      <c r="Q844" s="13"/>
      <c r="R844" s="1"/>
    </row>
    <row r="845" spans="1:18" x14ac:dyDescent="0.3">
      <c r="A845" s="7"/>
      <c r="B845" s="8"/>
      <c r="C845" s="11"/>
      <c r="D845" s="30"/>
      <c r="E845" s="30"/>
      <c r="F845" s="30"/>
      <c r="G845" s="30"/>
      <c r="H845" s="30"/>
      <c r="I845" s="8"/>
      <c r="J845" s="47"/>
      <c r="K845" s="50"/>
      <c r="L845" s="13"/>
      <c r="M845" s="13"/>
      <c r="N845" s="13"/>
      <c r="O845" s="13"/>
      <c r="P845" s="13"/>
      <c r="Q845" s="13"/>
      <c r="R845" s="1"/>
    </row>
    <row r="846" spans="1:18" x14ac:dyDescent="0.3">
      <c r="A846" s="4"/>
      <c r="B846" s="5"/>
      <c r="C846" s="12"/>
      <c r="D846" s="26"/>
      <c r="E846" s="26"/>
      <c r="F846" s="26"/>
      <c r="G846" s="26"/>
      <c r="H846" s="26"/>
      <c r="I846" s="5"/>
      <c r="J846" s="45"/>
      <c r="K846" s="50"/>
      <c r="L846" s="13"/>
      <c r="M846" s="13"/>
      <c r="N846" s="13"/>
      <c r="O846" s="13"/>
      <c r="P846" s="13"/>
      <c r="Q846" s="13"/>
      <c r="R846" s="1"/>
    </row>
    <row r="847" spans="1:18" x14ac:dyDescent="0.3">
      <c r="A847" s="6"/>
      <c r="B847" s="1"/>
      <c r="C847" s="9"/>
      <c r="D847" s="29"/>
      <c r="E847" s="29"/>
      <c r="F847" s="29"/>
      <c r="G847" s="29"/>
      <c r="H847" s="29"/>
      <c r="I847" s="1"/>
      <c r="J847" s="46"/>
      <c r="K847" s="50"/>
      <c r="L847" s="13"/>
      <c r="M847" s="13"/>
      <c r="N847" s="13"/>
      <c r="O847" s="13"/>
      <c r="P847" s="13"/>
      <c r="Q847" s="13"/>
      <c r="R847" s="1"/>
    </row>
    <row r="848" spans="1:18" x14ac:dyDescent="0.3">
      <c r="A848" s="6"/>
      <c r="B848" s="1"/>
      <c r="C848" s="9"/>
      <c r="D848" s="29"/>
      <c r="E848" s="29"/>
      <c r="F848" s="29"/>
      <c r="G848" s="29"/>
      <c r="H848" s="29"/>
      <c r="I848" s="1"/>
      <c r="J848" s="46"/>
      <c r="K848" s="50"/>
      <c r="L848" s="13"/>
      <c r="M848" s="13"/>
      <c r="N848" s="13"/>
      <c r="O848" s="13"/>
      <c r="P848" s="13"/>
      <c r="Q848" s="13"/>
      <c r="R848" s="1"/>
    </row>
    <row r="849" spans="1:18" x14ac:dyDescent="0.3">
      <c r="A849" s="6"/>
      <c r="B849" s="1"/>
      <c r="C849" s="9"/>
      <c r="D849" s="29"/>
      <c r="E849" s="29"/>
      <c r="F849" s="29"/>
      <c r="G849" s="29"/>
      <c r="H849" s="29"/>
      <c r="I849" s="1"/>
      <c r="J849" s="46"/>
      <c r="K849" s="50"/>
      <c r="L849" s="13"/>
      <c r="M849" s="13"/>
      <c r="N849" s="13"/>
      <c r="O849" s="13"/>
      <c r="P849" s="13"/>
      <c r="Q849" s="13"/>
      <c r="R849" s="1"/>
    </row>
    <row r="850" spans="1:18" x14ac:dyDescent="0.3">
      <c r="A850" s="6"/>
      <c r="B850" s="1"/>
      <c r="C850" s="9"/>
      <c r="D850" s="29"/>
      <c r="E850" s="29"/>
      <c r="F850" s="29"/>
      <c r="G850" s="29"/>
      <c r="H850" s="29"/>
      <c r="I850" s="1"/>
      <c r="J850" s="46"/>
      <c r="K850" s="50"/>
      <c r="L850" s="13"/>
      <c r="M850" s="13"/>
      <c r="N850" s="13"/>
      <c r="O850" s="13"/>
      <c r="P850" s="13"/>
      <c r="Q850" s="13"/>
      <c r="R850" s="1"/>
    </row>
    <row r="851" spans="1:18" x14ac:dyDescent="0.3">
      <c r="A851" s="6"/>
      <c r="B851" s="1"/>
      <c r="C851" s="9"/>
      <c r="D851" s="29"/>
      <c r="E851" s="29"/>
      <c r="F851" s="29"/>
      <c r="G851" s="29"/>
      <c r="H851" s="29"/>
      <c r="I851" s="1"/>
      <c r="J851" s="46"/>
      <c r="K851" s="50"/>
      <c r="L851" s="13"/>
      <c r="M851" s="13"/>
      <c r="N851" s="13"/>
      <c r="O851" s="13"/>
      <c r="P851" s="13"/>
      <c r="Q851" s="13"/>
      <c r="R851" s="1"/>
    </row>
    <row r="852" spans="1:18" x14ac:dyDescent="0.3">
      <c r="A852" s="6"/>
      <c r="B852" s="1"/>
      <c r="C852" s="9"/>
      <c r="D852" s="29"/>
      <c r="E852" s="29"/>
      <c r="F852" s="29"/>
      <c r="G852" s="29"/>
      <c r="H852" s="29"/>
      <c r="I852" s="1"/>
      <c r="J852" s="46"/>
      <c r="K852" s="50"/>
      <c r="L852" s="13"/>
      <c r="M852" s="13"/>
      <c r="N852" s="13"/>
      <c r="O852" s="13"/>
      <c r="P852" s="13"/>
      <c r="Q852" s="13"/>
      <c r="R852" s="1"/>
    </row>
    <row r="853" spans="1:18" x14ac:dyDescent="0.3">
      <c r="A853" s="6"/>
      <c r="B853" s="1"/>
      <c r="C853" s="9"/>
      <c r="D853" s="29"/>
      <c r="E853" s="29"/>
      <c r="F853" s="29"/>
      <c r="G853" s="29"/>
      <c r="H853" s="29"/>
      <c r="I853" s="1"/>
      <c r="J853" s="46"/>
      <c r="K853" s="50"/>
      <c r="L853" s="13"/>
      <c r="M853" s="13"/>
      <c r="N853" s="13"/>
      <c r="O853" s="13"/>
      <c r="P853" s="13"/>
      <c r="Q853" s="13"/>
      <c r="R853" s="1"/>
    </row>
    <row r="854" spans="1:18" x14ac:dyDescent="0.3">
      <c r="A854" s="6"/>
      <c r="B854" s="1"/>
      <c r="C854" s="9"/>
      <c r="D854" s="29"/>
      <c r="E854" s="29"/>
      <c r="F854" s="29"/>
      <c r="G854" s="29"/>
      <c r="H854" s="29"/>
      <c r="I854" s="1"/>
      <c r="J854" s="46"/>
      <c r="K854" s="50"/>
      <c r="L854" s="13"/>
      <c r="M854" s="13"/>
      <c r="N854" s="13"/>
      <c r="O854" s="13"/>
      <c r="P854" s="13"/>
      <c r="Q854" s="13"/>
      <c r="R854" s="1"/>
    </row>
    <row r="855" spans="1:18" x14ac:dyDescent="0.3">
      <c r="A855" s="6"/>
      <c r="B855" s="1"/>
      <c r="C855" s="9"/>
      <c r="D855" s="29"/>
      <c r="E855" s="29"/>
      <c r="F855" s="29"/>
      <c r="G855" s="29"/>
      <c r="H855" s="29"/>
      <c r="I855" s="1"/>
      <c r="J855" s="46"/>
      <c r="K855" s="50"/>
      <c r="L855" s="13"/>
      <c r="M855" s="13"/>
      <c r="N855" s="13"/>
      <c r="O855" s="13"/>
      <c r="P855" s="13"/>
      <c r="Q855" s="13"/>
      <c r="R855" s="1"/>
    </row>
    <row r="856" spans="1:18" x14ac:dyDescent="0.3">
      <c r="A856" s="6"/>
      <c r="B856" s="1"/>
      <c r="C856" s="9"/>
      <c r="D856" s="29"/>
      <c r="E856" s="29"/>
      <c r="F856" s="29"/>
      <c r="G856" s="29"/>
      <c r="H856" s="29"/>
      <c r="I856" s="1"/>
      <c r="J856" s="46"/>
      <c r="K856" s="50"/>
      <c r="L856" s="13"/>
      <c r="M856" s="13"/>
      <c r="N856" s="13"/>
      <c r="O856" s="13"/>
      <c r="P856" s="13"/>
      <c r="Q856" s="13"/>
      <c r="R856" s="1"/>
    </row>
    <row r="857" spans="1:18" x14ac:dyDescent="0.3">
      <c r="A857" s="6" t="s">
        <v>462</v>
      </c>
      <c r="B857" s="1" t="s">
        <v>463</v>
      </c>
      <c r="C857" s="9"/>
      <c r="D857" s="29"/>
      <c r="E857" s="29"/>
      <c r="F857" s="29"/>
      <c r="G857" s="29"/>
      <c r="H857" s="29"/>
      <c r="I857" s="1"/>
      <c r="J857" s="46"/>
      <c r="K857" s="50"/>
      <c r="L857" s="13"/>
      <c r="M857" s="13"/>
      <c r="N857" s="13"/>
      <c r="O857" s="13"/>
      <c r="P857" s="13"/>
      <c r="Q857" s="13"/>
      <c r="R857" s="1"/>
    </row>
    <row r="858" spans="1:18" x14ac:dyDescent="0.3">
      <c r="A858" s="6"/>
      <c r="B858" s="1" t="s">
        <v>464</v>
      </c>
      <c r="C858" s="9"/>
      <c r="D858" s="61"/>
      <c r="E858" s="61"/>
      <c r="F858" s="61"/>
      <c r="G858" s="61"/>
      <c r="H858" s="61"/>
      <c r="I858" s="1"/>
      <c r="J858" s="46">
        <f t="shared" si="13"/>
        <v>0</v>
      </c>
      <c r="K858" s="50" t="s">
        <v>247</v>
      </c>
      <c r="L858" s="13"/>
      <c r="M858" s="13"/>
      <c r="N858" s="13"/>
      <c r="O858" s="13"/>
      <c r="P858" s="13"/>
      <c r="Q858" s="13"/>
      <c r="R858" s="1"/>
    </row>
    <row r="859" spans="1:18" x14ac:dyDescent="0.3">
      <c r="A859" s="6"/>
      <c r="B859" s="1"/>
      <c r="C859" s="9"/>
      <c r="D859" s="29"/>
      <c r="E859" s="29"/>
      <c r="F859" s="29"/>
      <c r="G859" s="29"/>
      <c r="H859" s="29"/>
      <c r="I859" s="1"/>
      <c r="J859" s="46"/>
      <c r="K859" s="50"/>
      <c r="L859" s="13"/>
      <c r="M859" s="13"/>
      <c r="N859" s="13"/>
      <c r="O859" s="13"/>
      <c r="P859" s="13"/>
      <c r="Q859" s="13"/>
      <c r="R859" s="1"/>
    </row>
    <row r="860" spans="1:18" x14ac:dyDescent="0.3">
      <c r="A860" s="6" t="s">
        <v>465</v>
      </c>
      <c r="B860" s="1" t="s">
        <v>466</v>
      </c>
      <c r="C860" s="9"/>
      <c r="D860" s="61"/>
      <c r="E860" s="61"/>
      <c r="F860" s="61"/>
      <c r="G860" s="61"/>
      <c r="H860" s="61"/>
      <c r="I860" s="1"/>
      <c r="J860" s="46">
        <f t="shared" si="13"/>
        <v>0</v>
      </c>
      <c r="K860" s="50" t="s">
        <v>246</v>
      </c>
      <c r="L860" s="13"/>
      <c r="M860" s="13"/>
      <c r="N860" s="13"/>
      <c r="O860" s="13"/>
      <c r="P860" s="13"/>
      <c r="Q860" s="13"/>
      <c r="R860" s="1"/>
    </row>
    <row r="861" spans="1:18" x14ac:dyDescent="0.3">
      <c r="A861" s="7"/>
      <c r="B861" s="8"/>
      <c r="C861" s="11"/>
      <c r="D861" s="30"/>
      <c r="E861" s="30"/>
      <c r="F861" s="30"/>
      <c r="G861" s="30"/>
      <c r="H861" s="30"/>
      <c r="I861" s="8"/>
      <c r="J861" s="47"/>
      <c r="K861" s="50"/>
      <c r="L861" s="13"/>
      <c r="M861" s="13"/>
      <c r="N861" s="13"/>
      <c r="O861" s="13"/>
      <c r="P861" s="13"/>
      <c r="Q861" s="13"/>
      <c r="R861" s="1"/>
    </row>
    <row r="862" spans="1:18" x14ac:dyDescent="0.3">
      <c r="A862" s="6"/>
      <c r="B862" s="1"/>
      <c r="C862" s="9"/>
      <c r="D862" s="29"/>
      <c r="E862" s="29"/>
      <c r="F862" s="29"/>
      <c r="G862" s="29"/>
      <c r="H862" s="29"/>
      <c r="I862" s="1"/>
      <c r="J862" s="45"/>
      <c r="K862" s="50"/>
      <c r="L862" s="13"/>
      <c r="M862" s="13"/>
      <c r="N862" s="13"/>
      <c r="O862" s="13"/>
      <c r="P862" s="13"/>
      <c r="Q862" s="13"/>
      <c r="R862" s="1"/>
    </row>
    <row r="863" spans="1:18" x14ac:dyDescent="0.3">
      <c r="A863" s="6" t="s">
        <v>467</v>
      </c>
      <c r="B863" s="1" t="s">
        <v>471</v>
      </c>
      <c r="C863" s="10" t="s">
        <v>3</v>
      </c>
      <c r="D863" s="61"/>
      <c r="E863" s="61"/>
      <c r="F863" s="61"/>
      <c r="G863" s="61"/>
      <c r="H863" s="61"/>
      <c r="I863" s="1"/>
      <c r="J863" s="46">
        <f t="shared" si="13"/>
        <v>0</v>
      </c>
      <c r="K863" s="50">
        <v>24</v>
      </c>
      <c r="L863" s="13"/>
      <c r="M863" s="13"/>
      <c r="N863" s="13"/>
      <c r="O863" s="13"/>
      <c r="P863" s="13"/>
      <c r="Q863" s="13"/>
      <c r="R863" s="1"/>
    </row>
    <row r="864" spans="1:18" x14ac:dyDescent="0.3">
      <c r="A864" s="6"/>
      <c r="B864" s="1"/>
      <c r="C864" s="9"/>
      <c r="D864" s="29"/>
      <c r="E864" s="29"/>
      <c r="F864" s="29"/>
      <c r="G864" s="29"/>
      <c r="H864" s="29"/>
      <c r="I864" s="1"/>
      <c r="J864" s="46"/>
      <c r="K864" s="50"/>
      <c r="L864" s="13"/>
      <c r="M864" s="13"/>
      <c r="N864" s="13"/>
      <c r="O864" s="13"/>
      <c r="P864" s="13"/>
      <c r="Q864" s="13"/>
      <c r="R864" s="1"/>
    </row>
    <row r="865" spans="1:22" x14ac:dyDescent="0.3">
      <c r="A865" s="6" t="s">
        <v>468</v>
      </c>
      <c r="B865" s="1"/>
      <c r="C865" s="10" t="s">
        <v>3</v>
      </c>
      <c r="D865" s="61"/>
      <c r="E865" s="61"/>
      <c r="F865" s="61"/>
      <c r="G865" s="61"/>
      <c r="H865" s="61"/>
      <c r="I865" s="1"/>
      <c r="J865" s="46">
        <f t="shared" si="13"/>
        <v>0</v>
      </c>
      <c r="K865" s="50">
        <v>88</v>
      </c>
      <c r="L865" s="13"/>
      <c r="M865" s="13"/>
      <c r="N865" s="13"/>
      <c r="O865" s="13"/>
      <c r="P865" s="13"/>
      <c r="Q865" s="13"/>
      <c r="R865" s="1"/>
    </row>
    <row r="866" spans="1:22" x14ac:dyDescent="0.3">
      <c r="A866" s="6"/>
      <c r="B866" s="1"/>
      <c r="C866" s="9"/>
      <c r="D866" s="29"/>
      <c r="E866" s="29"/>
      <c r="F866" s="29"/>
      <c r="G866" s="29"/>
      <c r="H866" s="29"/>
      <c r="I866" s="1"/>
      <c r="J866" s="46"/>
      <c r="K866" s="50"/>
      <c r="L866" s="13"/>
      <c r="M866" s="13"/>
      <c r="N866" s="13"/>
      <c r="O866" s="13"/>
      <c r="P866" s="13"/>
      <c r="Q866" s="13"/>
      <c r="R866" s="1"/>
    </row>
    <row r="867" spans="1:22" ht="16.8" x14ac:dyDescent="0.3">
      <c r="A867" s="6" t="s">
        <v>469</v>
      </c>
      <c r="B867" s="1" t="s">
        <v>472</v>
      </c>
      <c r="C867" s="10" t="s">
        <v>3</v>
      </c>
      <c r="D867" s="61"/>
      <c r="E867" s="61"/>
      <c r="F867" s="61"/>
      <c r="G867" s="61"/>
      <c r="H867" s="61"/>
      <c r="I867" s="1"/>
      <c r="J867" s="46">
        <f t="shared" si="13"/>
        <v>0</v>
      </c>
      <c r="K867" s="50">
        <v>59</v>
      </c>
      <c r="L867" s="13"/>
      <c r="M867" s="13"/>
      <c r="N867" s="13"/>
      <c r="O867" s="13"/>
      <c r="P867" s="13"/>
      <c r="Q867" s="13"/>
      <c r="R867" s="1"/>
    </row>
    <row r="868" spans="1:22" x14ac:dyDescent="0.3">
      <c r="A868" s="6"/>
      <c r="B868" s="1"/>
      <c r="C868" s="9"/>
      <c r="D868" s="29"/>
      <c r="E868" s="29"/>
      <c r="F868" s="29"/>
      <c r="G868" s="29"/>
      <c r="H868" s="29"/>
      <c r="I868" s="1"/>
      <c r="J868" s="46"/>
      <c r="K868" s="50"/>
      <c r="L868" s="13"/>
      <c r="M868" s="13"/>
      <c r="N868" s="13"/>
      <c r="O868" s="13"/>
      <c r="P868" s="13"/>
      <c r="Q868" s="13"/>
      <c r="R868" s="1"/>
    </row>
    <row r="869" spans="1:22" ht="16.8" x14ac:dyDescent="0.3">
      <c r="A869" s="6" t="s">
        <v>470</v>
      </c>
      <c r="B869" s="1" t="s">
        <v>473</v>
      </c>
      <c r="C869" s="10" t="s">
        <v>3</v>
      </c>
      <c r="D869" s="61"/>
      <c r="E869" s="61"/>
      <c r="F869" s="61"/>
      <c r="G869" s="61"/>
      <c r="H869" s="61"/>
      <c r="I869" s="1"/>
      <c r="J869" s="46">
        <f t="shared" si="13"/>
        <v>0</v>
      </c>
      <c r="K869" s="50">
        <v>34041</v>
      </c>
      <c r="L869" s="13"/>
      <c r="M869" s="13"/>
      <c r="N869" s="13"/>
      <c r="O869" s="13"/>
      <c r="P869" s="13"/>
      <c r="Q869" s="13"/>
      <c r="R869" s="1"/>
    </row>
    <row r="870" spans="1:22" x14ac:dyDescent="0.3">
      <c r="A870" s="7"/>
      <c r="B870" s="8"/>
      <c r="C870" s="11"/>
      <c r="D870" s="30"/>
      <c r="E870" s="30"/>
      <c r="F870" s="30"/>
      <c r="G870" s="30"/>
      <c r="H870" s="30"/>
      <c r="I870" s="8"/>
      <c r="J870" s="47"/>
      <c r="K870" s="50"/>
      <c r="L870" s="13"/>
      <c r="M870" s="13"/>
      <c r="N870" s="13"/>
      <c r="O870" s="13"/>
      <c r="P870" s="13"/>
      <c r="Q870" s="13"/>
      <c r="R870" s="1"/>
    </row>
    <row r="871" spans="1:22" x14ac:dyDescent="0.3">
      <c r="A871" s="4"/>
      <c r="B871" s="5"/>
      <c r="C871" s="12"/>
      <c r="D871" s="26"/>
      <c r="E871" s="26"/>
      <c r="F871" s="26"/>
      <c r="G871" s="26"/>
      <c r="H871" s="26"/>
      <c r="I871" s="5"/>
      <c r="J871" s="45"/>
      <c r="K871" s="50"/>
      <c r="L871" s="13"/>
      <c r="M871" s="13"/>
      <c r="N871" s="13"/>
      <c r="O871" s="13"/>
      <c r="P871" s="13"/>
      <c r="Q871" s="13"/>
      <c r="R871" s="1"/>
    </row>
    <row r="872" spans="1:22" x14ac:dyDescent="0.3">
      <c r="A872" s="6"/>
      <c r="B872" s="1" t="s">
        <v>474</v>
      </c>
      <c r="C872" s="9"/>
      <c r="D872" s="29"/>
      <c r="E872" s="29"/>
      <c r="F872" s="29"/>
      <c r="G872" s="29"/>
      <c r="H872" s="29"/>
      <c r="I872" s="1"/>
      <c r="J872" s="46"/>
      <c r="K872" s="50"/>
      <c r="L872" s="13"/>
      <c r="M872" s="13"/>
      <c r="N872" s="13"/>
      <c r="O872" s="13"/>
      <c r="P872" s="13"/>
      <c r="Q872" s="13"/>
      <c r="R872" s="1"/>
    </row>
    <row r="873" spans="1:22" x14ac:dyDescent="0.3">
      <c r="A873" s="6"/>
      <c r="B873" s="1"/>
      <c r="C873" s="9"/>
      <c r="D873" s="29"/>
      <c r="E873" s="29"/>
      <c r="F873" s="29"/>
      <c r="G873" s="29"/>
      <c r="H873" s="29"/>
      <c r="I873" s="1"/>
      <c r="J873" s="46"/>
      <c r="K873" s="50"/>
      <c r="L873" s="13"/>
      <c r="M873" s="13"/>
      <c r="N873" s="13"/>
      <c r="O873" s="13"/>
      <c r="P873" s="13"/>
      <c r="Q873" s="13"/>
      <c r="R873" s="1"/>
    </row>
    <row r="874" spans="1:22" x14ac:dyDescent="0.3">
      <c r="A874" s="6"/>
      <c r="B874" s="1"/>
      <c r="C874" s="9"/>
      <c r="D874" s="29"/>
      <c r="E874" s="29"/>
      <c r="F874" s="29"/>
      <c r="G874" s="29"/>
      <c r="H874" s="29"/>
      <c r="I874" s="1"/>
      <c r="J874" s="46"/>
      <c r="K874" s="50"/>
      <c r="L874" s="13"/>
      <c r="M874" s="13"/>
      <c r="N874" s="13"/>
      <c r="O874" s="13"/>
      <c r="P874" s="13"/>
      <c r="Q874" s="13"/>
      <c r="R874" s="1"/>
    </row>
    <row r="875" spans="1:22" x14ac:dyDescent="0.3">
      <c r="A875" s="6"/>
      <c r="B875" s="1"/>
      <c r="C875" s="9"/>
      <c r="D875" s="29"/>
      <c r="E875" s="29"/>
      <c r="F875" s="29"/>
      <c r="G875" s="29"/>
      <c r="H875" s="29"/>
      <c r="I875" s="1"/>
      <c r="J875" s="46"/>
      <c r="K875" s="50"/>
      <c r="L875" s="13"/>
      <c r="M875" s="13"/>
      <c r="N875" s="13"/>
      <c r="O875" s="13"/>
      <c r="P875" s="13"/>
      <c r="Q875" s="13"/>
      <c r="R875" s="1"/>
    </row>
    <row r="876" spans="1:22" x14ac:dyDescent="0.3">
      <c r="A876" s="6"/>
      <c r="B876" s="1"/>
      <c r="C876" s="9"/>
      <c r="D876" s="29"/>
      <c r="E876" s="29"/>
      <c r="F876" s="29"/>
      <c r="G876" s="29"/>
      <c r="H876" s="29"/>
      <c r="I876" s="1"/>
      <c r="J876" s="46"/>
      <c r="K876" s="50"/>
      <c r="L876" s="13"/>
      <c r="M876" s="13"/>
      <c r="N876" s="13"/>
      <c r="O876" s="13"/>
      <c r="P876" s="13"/>
      <c r="Q876" s="13"/>
      <c r="R876" s="1"/>
    </row>
    <row r="877" spans="1:22" x14ac:dyDescent="0.3">
      <c r="A877" s="6"/>
      <c r="B877" s="1"/>
      <c r="C877" s="9"/>
      <c r="D877" s="29"/>
      <c r="E877" s="29"/>
      <c r="F877" s="29"/>
      <c r="G877" s="29"/>
      <c r="H877" s="29"/>
      <c r="I877" s="1"/>
      <c r="J877" s="46"/>
      <c r="K877" s="50"/>
      <c r="L877" s="13"/>
      <c r="M877" s="13"/>
      <c r="N877" s="13"/>
      <c r="O877" s="13"/>
      <c r="P877" s="13"/>
      <c r="Q877" s="13"/>
      <c r="R877" s="1"/>
    </row>
    <row r="878" spans="1:22" x14ac:dyDescent="0.3">
      <c r="A878" s="6"/>
      <c r="B878" s="1"/>
      <c r="C878" s="9"/>
      <c r="D878" s="29"/>
      <c r="E878" s="29"/>
      <c r="F878" s="29"/>
      <c r="G878" s="29"/>
      <c r="H878" s="29"/>
      <c r="I878" s="1"/>
      <c r="J878" s="46"/>
      <c r="K878" s="50"/>
      <c r="L878" s="13"/>
      <c r="M878" s="13"/>
      <c r="N878" s="13"/>
      <c r="O878" s="13"/>
      <c r="P878" s="13"/>
      <c r="Q878" s="13"/>
      <c r="R878" s="1"/>
    </row>
    <row r="879" spans="1:22" x14ac:dyDescent="0.3">
      <c r="A879" s="6"/>
      <c r="B879" s="1"/>
      <c r="C879" s="9"/>
      <c r="D879" s="29"/>
      <c r="E879" s="29"/>
      <c r="F879" s="29"/>
      <c r="G879" s="29"/>
      <c r="H879" s="29"/>
      <c r="I879" s="1"/>
      <c r="J879" s="46"/>
      <c r="K879" s="50"/>
      <c r="L879" s="13"/>
      <c r="M879" s="13"/>
      <c r="N879" s="13"/>
      <c r="O879" s="13"/>
      <c r="P879" s="13"/>
      <c r="Q879" s="13"/>
      <c r="R879" s="15"/>
      <c r="S879" s="17"/>
      <c r="T879" s="17"/>
      <c r="U879" s="17"/>
      <c r="V879" s="17"/>
    </row>
    <row r="880" spans="1:22" x14ac:dyDescent="0.3">
      <c r="A880" s="6"/>
      <c r="B880" s="1"/>
      <c r="C880" s="9"/>
      <c r="D880" s="29"/>
      <c r="E880" s="29"/>
      <c r="F880" s="29"/>
      <c r="G880" s="29"/>
      <c r="H880" s="29"/>
      <c r="I880" s="1"/>
      <c r="J880" s="46"/>
      <c r="K880" s="50"/>
      <c r="L880" s="13"/>
      <c r="M880" s="13"/>
      <c r="N880" s="13"/>
      <c r="O880" s="13"/>
      <c r="P880" s="13"/>
      <c r="Q880" s="13"/>
      <c r="R880" s="15"/>
      <c r="S880" s="17"/>
      <c r="T880" s="17"/>
      <c r="U880" s="17"/>
      <c r="V880" s="17"/>
    </row>
    <row r="881" spans="1:22" ht="15.6" x14ac:dyDescent="0.3">
      <c r="A881" s="6"/>
      <c r="B881" s="1"/>
      <c r="C881" s="9"/>
      <c r="D881" s="29"/>
      <c r="E881" s="29"/>
      <c r="F881" s="29"/>
      <c r="G881" s="29"/>
      <c r="H881" s="29"/>
      <c r="I881" s="1"/>
      <c r="J881" s="46"/>
      <c r="K881" s="50"/>
      <c r="L881" s="13"/>
      <c r="M881" s="13"/>
      <c r="N881" s="13"/>
      <c r="O881" s="13"/>
      <c r="P881" s="13"/>
      <c r="Q881" s="13"/>
      <c r="R881" s="15"/>
      <c r="S881" s="17"/>
      <c r="T881" s="24"/>
      <c r="U881" s="25"/>
      <c r="V881" s="17"/>
    </row>
    <row r="882" spans="1:22" ht="16.8" x14ac:dyDescent="0.3">
      <c r="A882" s="6"/>
      <c r="B882" s="1" t="s">
        <v>475</v>
      </c>
      <c r="C882" s="9"/>
      <c r="D882" s="29"/>
      <c r="E882" s="29"/>
      <c r="F882" s="29"/>
      <c r="G882" s="29"/>
      <c r="H882" s="29"/>
      <c r="I882" s="1"/>
      <c r="J882" s="46"/>
      <c r="K882" s="50"/>
      <c r="L882" s="13"/>
      <c r="M882" s="13"/>
      <c r="N882" s="13"/>
      <c r="O882" s="13"/>
      <c r="P882" s="13"/>
      <c r="Q882" s="13"/>
      <c r="R882" s="15"/>
      <c r="S882" s="17"/>
      <c r="T882" s="24"/>
      <c r="U882" s="25"/>
      <c r="V882" s="17"/>
    </row>
    <row r="883" spans="1:22" ht="15.6" x14ac:dyDescent="0.3">
      <c r="A883" s="6"/>
      <c r="B883" s="1"/>
      <c r="C883" s="9"/>
      <c r="D883" s="29"/>
      <c r="E883" s="29"/>
      <c r="F883" s="29"/>
      <c r="G883" s="29"/>
      <c r="H883" s="29"/>
      <c r="I883" s="1"/>
      <c r="J883" s="46"/>
      <c r="K883" s="50"/>
      <c r="L883" s="13"/>
      <c r="M883" s="13"/>
      <c r="N883" s="13"/>
      <c r="O883" s="13"/>
      <c r="P883" s="13"/>
      <c r="Q883" s="13"/>
      <c r="R883" s="15"/>
      <c r="S883" s="17"/>
      <c r="T883" s="24"/>
      <c r="U883" s="25"/>
      <c r="V883" s="17"/>
    </row>
    <row r="884" spans="1:22" ht="15.6" x14ac:dyDescent="0.3">
      <c r="A884" s="6" t="s">
        <v>476</v>
      </c>
      <c r="B884" s="1" t="s">
        <v>477</v>
      </c>
      <c r="C884" s="9"/>
      <c r="D884" s="61"/>
      <c r="E884" s="61"/>
      <c r="F884" s="61"/>
      <c r="G884" s="61"/>
      <c r="H884" s="61"/>
      <c r="I884" s="1"/>
      <c r="J884" s="46">
        <f t="shared" si="13"/>
        <v>0</v>
      </c>
      <c r="K884" s="50">
        <v>5</v>
      </c>
      <c r="L884" s="13"/>
      <c r="M884" s="13"/>
      <c r="N884" s="13"/>
      <c r="O884" s="13"/>
      <c r="P884" s="13"/>
      <c r="Q884" s="13"/>
      <c r="R884" s="15"/>
      <c r="S884" s="17"/>
      <c r="T884" s="24"/>
      <c r="U884" s="25"/>
      <c r="V884" s="17"/>
    </row>
    <row r="885" spans="1:22" x14ac:dyDescent="0.3">
      <c r="A885" s="7"/>
      <c r="B885" s="8"/>
      <c r="C885" s="11"/>
      <c r="D885" s="30"/>
      <c r="E885" s="30"/>
      <c r="F885" s="30"/>
      <c r="G885" s="30"/>
      <c r="H885" s="30"/>
      <c r="I885" s="8"/>
      <c r="J885" s="47"/>
      <c r="K885" s="50"/>
      <c r="L885" s="13"/>
      <c r="M885" s="13"/>
      <c r="N885" s="13"/>
      <c r="O885" s="13"/>
      <c r="P885" s="13"/>
      <c r="Q885" s="13"/>
      <c r="R885" s="15"/>
      <c r="S885" s="17"/>
      <c r="T885" s="17"/>
      <c r="U885" s="17"/>
      <c r="V885" s="17"/>
    </row>
    <row r="886" spans="1:22" x14ac:dyDescent="0.3">
      <c r="A886" s="4"/>
      <c r="B886" s="5"/>
      <c r="C886" s="12"/>
      <c r="D886" s="26"/>
      <c r="E886" s="26"/>
      <c r="F886" s="26"/>
      <c r="G886" s="26"/>
      <c r="H886" s="26"/>
      <c r="I886" s="5"/>
      <c r="J886" s="45"/>
      <c r="K886" s="50"/>
      <c r="L886" s="13"/>
      <c r="M886" s="13"/>
      <c r="N886" s="13"/>
      <c r="O886" s="13"/>
      <c r="P886" s="13"/>
      <c r="Q886" s="13"/>
      <c r="R886" s="15"/>
      <c r="S886" s="17"/>
      <c r="T886" s="17"/>
      <c r="U886" s="17"/>
      <c r="V886" s="17"/>
    </row>
    <row r="887" spans="1:22" x14ac:dyDescent="0.3">
      <c r="A887" s="6"/>
      <c r="B887" s="1" t="s">
        <v>485</v>
      </c>
      <c r="C887" s="9"/>
      <c r="D887" s="29"/>
      <c r="E887" s="29"/>
      <c r="F887" s="29"/>
      <c r="G887" s="29"/>
      <c r="H887" s="29"/>
      <c r="I887" s="1"/>
      <c r="J887" s="46"/>
      <c r="K887" s="50"/>
      <c r="L887" s="13"/>
      <c r="M887" s="13"/>
      <c r="N887" s="13"/>
      <c r="O887" s="13"/>
      <c r="P887" s="13"/>
      <c r="Q887" s="13"/>
      <c r="R887" s="1"/>
    </row>
    <row r="888" spans="1:22" x14ac:dyDescent="0.3">
      <c r="A888" s="6"/>
      <c r="B888" s="1"/>
      <c r="C888" s="9"/>
      <c r="D888" s="29"/>
      <c r="E888" s="29"/>
      <c r="F888" s="29"/>
      <c r="G888" s="29"/>
      <c r="H888" s="29"/>
      <c r="I888" s="1"/>
      <c r="J888" s="46"/>
      <c r="K888" s="50"/>
      <c r="L888" s="13"/>
      <c r="M888" s="13"/>
      <c r="N888" s="13"/>
      <c r="O888" s="13"/>
      <c r="P888" s="13"/>
      <c r="Q888" s="13"/>
      <c r="R888" s="1"/>
    </row>
    <row r="889" spans="1:22" x14ac:dyDescent="0.3">
      <c r="A889" s="6"/>
      <c r="B889" s="1"/>
      <c r="C889" s="9"/>
      <c r="D889" s="29"/>
      <c r="E889" s="29"/>
      <c r="F889" s="29"/>
      <c r="G889" s="29"/>
      <c r="H889" s="29"/>
      <c r="I889" s="1"/>
      <c r="J889" s="46"/>
      <c r="K889" s="50"/>
      <c r="L889" s="13"/>
      <c r="M889" s="13"/>
      <c r="N889" s="13"/>
      <c r="O889" s="13"/>
      <c r="P889" s="13"/>
      <c r="Q889" s="13"/>
      <c r="R889" s="1"/>
    </row>
    <row r="890" spans="1:22" x14ac:dyDescent="0.3">
      <c r="A890" s="6"/>
      <c r="B890" s="1"/>
      <c r="C890" s="9"/>
      <c r="D890" s="29"/>
      <c r="E890" s="29"/>
      <c r="F890" s="29"/>
      <c r="G890" s="29"/>
      <c r="H890" s="29"/>
      <c r="I890" s="1"/>
      <c r="J890" s="46"/>
      <c r="K890" s="50"/>
      <c r="L890" s="13"/>
      <c r="M890" s="13"/>
      <c r="N890" s="13"/>
      <c r="O890" s="13"/>
      <c r="P890" s="13"/>
      <c r="Q890" s="13"/>
      <c r="R890" s="1"/>
    </row>
    <row r="891" spans="1:22" x14ac:dyDescent="0.3">
      <c r="A891" s="6"/>
      <c r="B891" s="1"/>
      <c r="C891" s="9"/>
      <c r="D891" s="29"/>
      <c r="E891" s="29"/>
      <c r="F891" s="29"/>
      <c r="G891" s="29"/>
      <c r="H891" s="29"/>
      <c r="I891" s="1"/>
      <c r="J891" s="46"/>
      <c r="K891" s="50"/>
      <c r="L891" s="13"/>
      <c r="M891" s="13"/>
      <c r="N891" s="13"/>
      <c r="O891" s="13"/>
      <c r="P891" s="13"/>
      <c r="Q891" s="13"/>
      <c r="R891" s="1"/>
    </row>
    <row r="892" spans="1:22" x14ac:dyDescent="0.3">
      <c r="A892" s="6"/>
      <c r="B892" s="1"/>
      <c r="C892" s="9"/>
      <c r="D892" s="29"/>
      <c r="E892" s="29"/>
      <c r="F892" s="29"/>
      <c r="G892" s="29"/>
      <c r="H892" s="29"/>
      <c r="I892" s="1"/>
      <c r="J892" s="46"/>
      <c r="K892" s="50"/>
      <c r="L892" s="13"/>
      <c r="M892" s="13"/>
      <c r="N892" s="13"/>
      <c r="O892" s="13"/>
      <c r="P892" s="13"/>
      <c r="Q892" s="13"/>
      <c r="R892" s="1"/>
    </row>
    <row r="893" spans="1:22" x14ac:dyDescent="0.3">
      <c r="A893" s="6"/>
      <c r="B893" s="1"/>
      <c r="C893" s="9"/>
      <c r="D893" s="29"/>
      <c r="E893" s="29"/>
      <c r="F893" s="29"/>
      <c r="G893" s="29"/>
      <c r="H893" s="29"/>
      <c r="I893" s="1"/>
      <c r="J893" s="46"/>
      <c r="K893" s="50"/>
      <c r="L893" s="13"/>
      <c r="M893" s="13"/>
      <c r="N893" s="13"/>
      <c r="O893" s="13"/>
      <c r="P893" s="13"/>
      <c r="Q893" s="13"/>
      <c r="R893" s="1"/>
    </row>
    <row r="894" spans="1:22" x14ac:dyDescent="0.3">
      <c r="A894" s="6" t="s">
        <v>486</v>
      </c>
      <c r="B894" s="1" t="s">
        <v>487</v>
      </c>
      <c r="C894" s="9"/>
      <c r="D894" s="61"/>
      <c r="E894" s="61"/>
      <c r="F894" s="61"/>
      <c r="G894" s="61"/>
      <c r="H894" s="61"/>
      <c r="I894" s="1" t="s">
        <v>121</v>
      </c>
      <c r="J894" s="46">
        <f t="shared" si="13"/>
        <v>0</v>
      </c>
      <c r="K894" s="50">
        <v>370</v>
      </c>
      <c r="L894" s="13"/>
      <c r="M894" s="13"/>
      <c r="N894" s="13"/>
      <c r="O894" s="13"/>
      <c r="P894" s="13"/>
      <c r="Q894" s="13"/>
      <c r="R894" s="1"/>
    </row>
    <row r="895" spans="1:22" x14ac:dyDescent="0.3">
      <c r="A895" s="6"/>
      <c r="B895" s="1"/>
      <c r="C895" s="9"/>
      <c r="D895" s="29"/>
      <c r="E895" s="29"/>
      <c r="F895" s="29"/>
      <c r="G895" s="29"/>
      <c r="H895" s="29"/>
      <c r="I895" s="1"/>
      <c r="J895" s="46"/>
      <c r="K895" s="50"/>
      <c r="L895" s="13"/>
      <c r="M895" s="13"/>
      <c r="N895" s="13"/>
      <c r="O895" s="13"/>
      <c r="P895" s="13"/>
      <c r="Q895" s="13"/>
      <c r="R895" s="1"/>
    </row>
    <row r="896" spans="1:22" x14ac:dyDescent="0.3">
      <c r="A896" s="6" t="s">
        <v>488</v>
      </c>
      <c r="B896" s="1" t="s">
        <v>489</v>
      </c>
      <c r="C896" s="9"/>
      <c r="D896" s="61"/>
      <c r="E896" s="61"/>
      <c r="F896" s="61"/>
      <c r="G896" s="61"/>
      <c r="H896" s="61"/>
      <c r="I896" s="1" t="s">
        <v>121</v>
      </c>
      <c r="J896" s="46">
        <f t="shared" si="13"/>
        <v>0</v>
      </c>
      <c r="K896" s="50">
        <v>2365</v>
      </c>
      <c r="L896" s="13"/>
      <c r="M896" s="13"/>
      <c r="N896" s="13"/>
      <c r="O896" s="13"/>
      <c r="P896" s="13"/>
      <c r="Q896" s="13"/>
      <c r="R896" s="1"/>
    </row>
    <row r="897" spans="1:18" x14ac:dyDescent="0.3">
      <c r="A897" s="6"/>
      <c r="B897" s="1"/>
      <c r="C897" s="9"/>
      <c r="D897" s="29"/>
      <c r="E897" s="29"/>
      <c r="F897" s="29"/>
      <c r="G897" s="29"/>
      <c r="H897" s="29"/>
      <c r="I897" s="1"/>
      <c r="J897" s="46"/>
      <c r="K897" s="50"/>
      <c r="L897" s="13"/>
      <c r="M897" s="13"/>
      <c r="N897" s="13"/>
      <c r="O897" s="13"/>
      <c r="P897" s="13"/>
      <c r="Q897" s="13"/>
      <c r="R897" s="1"/>
    </row>
    <row r="898" spans="1:18" x14ac:dyDescent="0.3">
      <c r="A898" s="6"/>
      <c r="B898" s="1" t="s">
        <v>511</v>
      </c>
      <c r="C898" s="9"/>
      <c r="D898" s="29"/>
      <c r="E898" s="29"/>
      <c r="F898" s="29"/>
      <c r="G898" s="29"/>
      <c r="H898" s="29"/>
      <c r="I898" s="1"/>
      <c r="J898" s="46"/>
      <c r="K898" s="50"/>
      <c r="L898" s="13"/>
      <c r="M898" s="13"/>
      <c r="N898" s="13"/>
      <c r="O898" s="13"/>
      <c r="P898" s="13"/>
      <c r="Q898" s="13"/>
      <c r="R898" s="1"/>
    </row>
    <row r="899" spans="1:18" x14ac:dyDescent="0.3">
      <c r="A899" s="6"/>
      <c r="B899" s="1"/>
      <c r="C899" s="9"/>
      <c r="D899" s="29"/>
      <c r="E899" s="29"/>
      <c r="F899" s="29"/>
      <c r="G899" s="29"/>
      <c r="H899" s="29"/>
      <c r="I899" s="1"/>
      <c r="J899" s="46"/>
      <c r="K899" s="50"/>
      <c r="L899" s="13"/>
      <c r="M899" s="13"/>
      <c r="N899" s="13"/>
      <c r="O899" s="13"/>
      <c r="P899" s="13"/>
      <c r="Q899" s="13"/>
      <c r="R899" s="1"/>
    </row>
    <row r="900" spans="1:18" x14ac:dyDescent="0.3">
      <c r="A900" s="6" t="s">
        <v>490</v>
      </c>
      <c r="B900" s="1" t="s">
        <v>491</v>
      </c>
      <c r="C900" s="9"/>
      <c r="D900" s="61"/>
      <c r="E900" s="61"/>
      <c r="F900" s="61"/>
      <c r="G900" s="61"/>
      <c r="H900" s="61"/>
      <c r="I900" s="1" t="s">
        <v>121</v>
      </c>
      <c r="J900" s="46">
        <f t="shared" si="13"/>
        <v>0</v>
      </c>
      <c r="K900" s="50">
        <v>660</v>
      </c>
      <c r="L900" s="13"/>
      <c r="M900" s="13"/>
      <c r="N900" s="13"/>
      <c r="O900" s="13"/>
      <c r="P900" s="13"/>
      <c r="Q900" s="13"/>
      <c r="R900" s="1"/>
    </row>
    <row r="901" spans="1:18" x14ac:dyDescent="0.3">
      <c r="A901" s="7"/>
      <c r="B901" s="8"/>
      <c r="C901" s="11"/>
      <c r="D901" s="30"/>
      <c r="E901" s="30"/>
      <c r="F901" s="30"/>
      <c r="G901" s="30"/>
      <c r="H901" s="30"/>
      <c r="I901" s="8"/>
      <c r="J901" s="47"/>
      <c r="K901" s="50"/>
      <c r="L901" s="13"/>
      <c r="M901" s="13"/>
      <c r="N901" s="13"/>
      <c r="O901" s="13"/>
      <c r="P901" s="13"/>
      <c r="Q901" s="13"/>
      <c r="R901" s="1"/>
    </row>
    <row r="902" spans="1:18" x14ac:dyDescent="0.3">
      <c r="A902" s="4"/>
      <c r="B902" s="5"/>
      <c r="C902" s="12"/>
      <c r="D902" s="26"/>
      <c r="E902" s="26"/>
      <c r="F902" s="26"/>
      <c r="G902" s="26"/>
      <c r="H902" s="26"/>
      <c r="I902" s="5"/>
      <c r="J902" s="45"/>
      <c r="K902" s="50"/>
      <c r="L902" s="13"/>
      <c r="M902" s="13"/>
      <c r="N902" s="13"/>
      <c r="O902" s="13"/>
      <c r="P902" s="13"/>
      <c r="Q902" s="13"/>
      <c r="R902" s="1"/>
    </row>
    <row r="903" spans="1:18" x14ac:dyDescent="0.3">
      <c r="A903" s="6"/>
      <c r="B903" s="60" t="s">
        <v>492</v>
      </c>
      <c r="C903" s="60"/>
      <c r="D903" s="60"/>
      <c r="E903" s="60"/>
      <c r="F903" s="60"/>
      <c r="G903" s="60"/>
      <c r="H903" s="60"/>
      <c r="I903" s="1"/>
      <c r="J903" s="46"/>
      <c r="K903" s="50"/>
      <c r="L903" s="13"/>
      <c r="M903" s="13"/>
      <c r="N903" s="13"/>
      <c r="O903" s="13"/>
      <c r="P903" s="13"/>
      <c r="Q903" s="13"/>
      <c r="R903" s="1"/>
    </row>
    <row r="904" spans="1:18" x14ac:dyDescent="0.3">
      <c r="A904" s="6"/>
      <c r="B904" s="60" t="s">
        <v>493</v>
      </c>
      <c r="C904" s="60"/>
      <c r="D904" s="60"/>
      <c r="E904" s="60"/>
      <c r="F904" s="60"/>
      <c r="G904" s="60"/>
      <c r="H904" s="60"/>
      <c r="I904" s="1"/>
      <c r="J904" s="46"/>
      <c r="K904" s="50"/>
      <c r="L904" s="13"/>
      <c r="M904" s="13"/>
      <c r="N904" s="13"/>
      <c r="O904" s="13"/>
      <c r="P904" s="13"/>
      <c r="Q904" s="13"/>
      <c r="R904" s="1"/>
    </row>
    <row r="905" spans="1:18" x14ac:dyDescent="0.3">
      <c r="A905" s="6"/>
      <c r="B905" s="1" t="s">
        <v>494</v>
      </c>
      <c r="C905" s="9"/>
      <c r="D905" s="29"/>
      <c r="E905" s="29"/>
      <c r="F905" s="29"/>
      <c r="G905" s="29"/>
      <c r="H905" s="29"/>
      <c r="I905" s="1"/>
      <c r="J905" s="46"/>
      <c r="K905" s="50"/>
      <c r="L905" s="13"/>
      <c r="M905" s="13"/>
      <c r="N905" s="13"/>
      <c r="O905" s="13"/>
      <c r="P905" s="13"/>
      <c r="Q905" s="13"/>
      <c r="R905" s="1"/>
    </row>
    <row r="906" spans="1:18" x14ac:dyDescent="0.3">
      <c r="A906" s="6"/>
      <c r="B906" s="1"/>
      <c r="C906" s="9"/>
      <c r="D906" s="29"/>
      <c r="E906" s="29"/>
      <c r="F906" s="29"/>
      <c r="G906" s="29"/>
      <c r="H906" s="29"/>
      <c r="I906" s="1"/>
      <c r="J906" s="46"/>
      <c r="K906" s="50"/>
      <c r="L906" s="13"/>
      <c r="M906" s="13"/>
      <c r="N906" s="13"/>
      <c r="O906" s="13"/>
      <c r="P906" s="13"/>
      <c r="Q906" s="13"/>
      <c r="R906" s="1"/>
    </row>
    <row r="907" spans="1:18" x14ac:dyDescent="0.3">
      <c r="A907" s="6"/>
      <c r="B907" s="1"/>
      <c r="C907" s="9"/>
      <c r="D907" s="29"/>
      <c r="E907" s="29"/>
      <c r="F907" s="29"/>
      <c r="G907" s="29"/>
      <c r="H907" s="29"/>
      <c r="I907" s="1"/>
      <c r="J907" s="46"/>
      <c r="K907" s="50"/>
      <c r="L907" s="13"/>
      <c r="M907" s="13"/>
      <c r="N907" s="13"/>
      <c r="O907" s="13"/>
      <c r="P907" s="13"/>
      <c r="Q907" s="13"/>
      <c r="R907" s="1"/>
    </row>
    <row r="908" spans="1:18" x14ac:dyDescent="0.3">
      <c r="A908" s="6"/>
      <c r="B908" s="1"/>
      <c r="C908" s="9"/>
      <c r="D908" s="29"/>
      <c r="E908" s="29"/>
      <c r="F908" s="29"/>
      <c r="G908" s="29"/>
      <c r="H908" s="29"/>
      <c r="I908" s="1"/>
      <c r="J908" s="46"/>
      <c r="K908" s="50"/>
      <c r="L908" s="13"/>
      <c r="M908" s="13"/>
      <c r="N908" s="13"/>
      <c r="O908" s="13"/>
      <c r="P908" s="13"/>
      <c r="Q908" s="13"/>
      <c r="R908" s="1"/>
    </row>
    <row r="909" spans="1:18" x14ac:dyDescent="0.3">
      <c r="A909" s="6"/>
      <c r="B909" s="1"/>
      <c r="C909" s="9"/>
      <c r="D909" s="29"/>
      <c r="E909" s="29"/>
      <c r="F909" s="29"/>
      <c r="G909" s="29"/>
      <c r="H909" s="29"/>
      <c r="I909" s="1"/>
      <c r="J909" s="46"/>
      <c r="K909" s="50"/>
      <c r="L909" s="13"/>
      <c r="M909" s="13"/>
      <c r="N909" s="13"/>
      <c r="O909" s="13"/>
      <c r="P909" s="13"/>
      <c r="Q909" s="13"/>
      <c r="R909" s="1"/>
    </row>
    <row r="910" spans="1:18" x14ac:dyDescent="0.3">
      <c r="A910" s="6"/>
      <c r="B910" s="1"/>
      <c r="C910" s="9"/>
      <c r="D910" s="29"/>
      <c r="E910" s="29"/>
      <c r="F910" s="29"/>
      <c r="G910" s="29"/>
      <c r="H910" s="29"/>
      <c r="I910" s="1"/>
      <c r="J910" s="46"/>
      <c r="K910" s="50"/>
      <c r="L910" s="13"/>
      <c r="M910" s="13"/>
      <c r="N910" s="13"/>
      <c r="O910" s="13"/>
      <c r="P910" s="13"/>
      <c r="Q910" s="13"/>
      <c r="R910" s="1"/>
    </row>
    <row r="911" spans="1:18" x14ac:dyDescent="0.3">
      <c r="A911" s="6"/>
      <c r="B911" s="1"/>
      <c r="C911" s="9"/>
      <c r="D911" s="29"/>
      <c r="E911" s="29"/>
      <c r="F911" s="29"/>
      <c r="G911" s="29"/>
      <c r="H911" s="29"/>
      <c r="I911" s="1"/>
      <c r="J911" s="46"/>
      <c r="K911" s="50"/>
      <c r="L911" s="13"/>
      <c r="M911" s="13"/>
      <c r="N911" s="13"/>
      <c r="O911" s="13"/>
      <c r="P911" s="13"/>
      <c r="Q911" s="13"/>
      <c r="R911" s="1"/>
    </row>
    <row r="912" spans="1:18" x14ac:dyDescent="0.3">
      <c r="A912" s="6"/>
      <c r="B912" s="1"/>
      <c r="C912" s="9"/>
      <c r="D912" s="29"/>
      <c r="E912" s="29"/>
      <c r="F912" s="29"/>
      <c r="G912" s="29"/>
      <c r="H912" s="29"/>
      <c r="I912" s="1"/>
      <c r="J912" s="46"/>
      <c r="K912" s="50"/>
      <c r="L912" s="13"/>
      <c r="M912" s="13"/>
      <c r="N912" s="13"/>
      <c r="O912" s="13"/>
      <c r="P912" s="13"/>
      <c r="Q912" s="13"/>
      <c r="R912" s="1"/>
    </row>
    <row r="913" spans="1:18" x14ac:dyDescent="0.3">
      <c r="A913" s="6"/>
      <c r="B913" s="1"/>
      <c r="C913" s="9"/>
      <c r="D913" s="29"/>
      <c r="E913" s="29"/>
      <c r="F913" s="29"/>
      <c r="G913" s="29"/>
      <c r="H913" s="29"/>
      <c r="I913" s="1"/>
      <c r="J913" s="46"/>
      <c r="K913" s="50"/>
      <c r="L913" s="13"/>
      <c r="M913" s="13"/>
      <c r="N913" s="13"/>
      <c r="O913" s="13"/>
      <c r="P913" s="13"/>
      <c r="Q913" s="13"/>
      <c r="R913" s="1"/>
    </row>
    <row r="914" spans="1:18" x14ac:dyDescent="0.3">
      <c r="A914" s="6"/>
      <c r="B914" s="1"/>
      <c r="C914" s="9"/>
      <c r="D914" s="29"/>
      <c r="E914" s="29"/>
      <c r="F914" s="29"/>
      <c r="G914" s="29"/>
      <c r="H914" s="29"/>
      <c r="I914" s="1"/>
      <c r="J914" s="46"/>
      <c r="K914" s="50"/>
      <c r="L914" s="13"/>
      <c r="M914" s="13"/>
      <c r="N914" s="13"/>
      <c r="O914" s="13"/>
      <c r="P914" s="13"/>
      <c r="Q914" s="13"/>
      <c r="R914" s="1"/>
    </row>
    <row r="915" spans="1:18" x14ac:dyDescent="0.3">
      <c r="A915" s="6"/>
      <c r="B915" s="1"/>
      <c r="C915" s="9"/>
      <c r="D915" s="29"/>
      <c r="E915" s="29"/>
      <c r="F915" s="29"/>
      <c r="G915" s="29"/>
      <c r="H915" s="29"/>
      <c r="I915" s="1"/>
      <c r="J915" s="46"/>
      <c r="K915" s="50"/>
      <c r="L915" s="13"/>
      <c r="M915" s="13"/>
      <c r="N915" s="13"/>
      <c r="O915" s="13"/>
      <c r="P915" s="13"/>
      <c r="Q915" s="13"/>
      <c r="R915" s="1"/>
    </row>
    <row r="916" spans="1:18" x14ac:dyDescent="0.3">
      <c r="A916" s="6"/>
      <c r="B916" s="1"/>
      <c r="C916" s="9"/>
      <c r="D916" s="29"/>
      <c r="E916" s="29"/>
      <c r="F916" s="29"/>
      <c r="G916" s="29"/>
      <c r="H916" s="29"/>
      <c r="I916" s="1"/>
      <c r="J916" s="46"/>
      <c r="K916" s="50"/>
      <c r="L916" s="13"/>
      <c r="M916" s="13"/>
      <c r="N916" s="13"/>
      <c r="O916" s="13"/>
      <c r="P916" s="13"/>
      <c r="Q916" s="13"/>
      <c r="R916" s="1"/>
    </row>
    <row r="917" spans="1:18" x14ac:dyDescent="0.3">
      <c r="A917" s="6"/>
      <c r="B917" s="1"/>
      <c r="C917" s="9"/>
      <c r="D917" s="29"/>
      <c r="E917" s="29"/>
      <c r="F917" s="29"/>
      <c r="G917" s="29"/>
      <c r="H917" s="29"/>
      <c r="I917" s="1"/>
      <c r="J917" s="46"/>
      <c r="K917" s="50"/>
      <c r="L917" s="13"/>
      <c r="M917" s="13"/>
      <c r="N917" s="13"/>
      <c r="O917" s="13"/>
      <c r="P917" s="13"/>
      <c r="Q917" s="13"/>
      <c r="R917" s="1"/>
    </row>
    <row r="918" spans="1:18" x14ac:dyDescent="0.3">
      <c r="A918" s="6"/>
      <c r="B918" s="1"/>
      <c r="C918" s="9"/>
      <c r="D918" s="29"/>
      <c r="E918" s="29"/>
      <c r="F918" s="29"/>
      <c r="G918" s="29"/>
      <c r="H918" s="29"/>
      <c r="I918" s="1"/>
      <c r="J918" s="46"/>
      <c r="K918" s="50"/>
      <c r="L918" s="13"/>
      <c r="M918" s="13"/>
      <c r="N918" s="13"/>
      <c r="O918" s="13"/>
      <c r="P918" s="13"/>
      <c r="Q918" s="13"/>
      <c r="R918" s="1"/>
    </row>
    <row r="919" spans="1:18" x14ac:dyDescent="0.3">
      <c r="A919" s="6" t="s">
        <v>495</v>
      </c>
      <c r="B919" s="1" t="s">
        <v>496</v>
      </c>
      <c r="C919" s="9"/>
      <c r="D919" s="61"/>
      <c r="E919" s="61"/>
      <c r="F919" s="61"/>
      <c r="G919" s="61"/>
      <c r="H919" s="61"/>
      <c r="I919" s="1" t="s">
        <v>121</v>
      </c>
      <c r="J919" s="46">
        <f t="shared" ref="J919:J962" si="14">COUNTIF(D919,K919)</f>
        <v>0</v>
      </c>
      <c r="K919" s="50">
        <v>200</v>
      </c>
      <c r="L919" s="13"/>
      <c r="M919" s="13"/>
      <c r="N919" s="13"/>
      <c r="O919" s="13"/>
      <c r="P919" s="13"/>
      <c r="Q919" s="13"/>
      <c r="R919" s="1"/>
    </row>
    <row r="920" spans="1:18" x14ac:dyDescent="0.3">
      <c r="A920" s="6"/>
      <c r="B920" s="1"/>
      <c r="C920" s="9"/>
      <c r="D920" s="29"/>
      <c r="E920" s="29"/>
      <c r="F920" s="29"/>
      <c r="G920" s="29"/>
      <c r="H920" s="29"/>
      <c r="I920" s="1"/>
      <c r="J920" s="46"/>
      <c r="K920" s="50"/>
      <c r="L920" s="13"/>
      <c r="M920" s="13"/>
      <c r="N920" s="13"/>
      <c r="O920" s="13"/>
      <c r="P920" s="13"/>
      <c r="Q920" s="13"/>
      <c r="R920" s="1"/>
    </row>
    <row r="921" spans="1:18" x14ac:dyDescent="0.3">
      <c r="A921" s="6" t="s">
        <v>497</v>
      </c>
      <c r="B921" s="1" t="s">
        <v>498</v>
      </c>
      <c r="C921" s="9"/>
      <c r="D921" s="61"/>
      <c r="E921" s="61"/>
      <c r="F921" s="61"/>
      <c r="G921" s="61"/>
      <c r="H921" s="61"/>
      <c r="I921" s="1" t="s">
        <v>121</v>
      </c>
      <c r="J921" s="46">
        <f t="shared" si="14"/>
        <v>0</v>
      </c>
      <c r="K921" s="50">
        <v>80</v>
      </c>
      <c r="L921" s="13"/>
      <c r="M921" s="13"/>
      <c r="N921" s="13"/>
      <c r="O921" s="13"/>
      <c r="P921" s="13"/>
      <c r="Q921" s="13"/>
      <c r="R921" s="1"/>
    </row>
    <row r="922" spans="1:18" x14ac:dyDescent="0.3">
      <c r="A922" s="7"/>
      <c r="B922" s="8"/>
      <c r="C922" s="11"/>
      <c r="D922" s="30"/>
      <c r="E922" s="30"/>
      <c r="F922" s="30"/>
      <c r="G922" s="30"/>
      <c r="H922" s="30"/>
      <c r="I922" s="8"/>
      <c r="J922" s="47"/>
      <c r="K922" s="50"/>
      <c r="L922" s="13"/>
      <c r="M922" s="13"/>
      <c r="N922" s="13"/>
      <c r="O922" s="13"/>
      <c r="P922" s="13"/>
      <c r="Q922" s="13"/>
      <c r="R922" s="1"/>
    </row>
    <row r="923" spans="1:18" x14ac:dyDescent="0.3">
      <c r="A923" s="4"/>
      <c r="B923" s="5"/>
      <c r="C923" s="12"/>
      <c r="D923" s="26"/>
      <c r="E923" s="26"/>
      <c r="F923" s="26"/>
      <c r="G923" s="26"/>
      <c r="H923" s="26"/>
      <c r="I923" s="5"/>
      <c r="J923" s="45"/>
      <c r="K923" s="50"/>
      <c r="L923" s="13"/>
      <c r="M923" s="13"/>
      <c r="N923" s="13"/>
      <c r="O923" s="13"/>
      <c r="P923" s="13"/>
      <c r="Q923" s="13"/>
      <c r="R923" s="1"/>
    </row>
    <row r="924" spans="1:18" x14ac:dyDescent="0.3">
      <c r="A924" s="6" t="s">
        <v>499</v>
      </c>
      <c r="B924" s="1" t="s">
        <v>502</v>
      </c>
      <c r="C924" s="9"/>
      <c r="D924" s="61"/>
      <c r="E924" s="61"/>
      <c r="F924" s="61"/>
      <c r="G924" s="61"/>
      <c r="H924" s="61"/>
      <c r="I924" s="1"/>
      <c r="J924" s="46">
        <f t="shared" si="14"/>
        <v>0</v>
      </c>
      <c r="K924" s="50">
        <v>1405</v>
      </c>
      <c r="L924" s="13"/>
      <c r="M924" s="13"/>
      <c r="N924" s="13"/>
      <c r="O924" s="13"/>
      <c r="P924" s="13"/>
      <c r="Q924" s="13"/>
      <c r="R924" s="1"/>
    </row>
    <row r="925" spans="1:18" x14ac:dyDescent="0.3">
      <c r="A925" s="6"/>
      <c r="B925" s="1"/>
      <c r="C925" s="9"/>
      <c r="D925" s="29"/>
      <c r="E925" s="29"/>
      <c r="F925" s="29"/>
      <c r="G925" s="29"/>
      <c r="H925" s="29"/>
      <c r="I925" s="1"/>
      <c r="J925" s="46"/>
      <c r="K925" s="50"/>
      <c r="L925" s="13"/>
      <c r="M925" s="13"/>
      <c r="N925" s="13"/>
      <c r="O925" s="13"/>
      <c r="P925" s="13"/>
      <c r="Q925" s="13"/>
      <c r="R925" s="1"/>
    </row>
    <row r="926" spans="1:18" x14ac:dyDescent="0.3">
      <c r="A926" s="6" t="s">
        <v>500</v>
      </c>
      <c r="B926" s="1" t="s">
        <v>503</v>
      </c>
      <c r="C926" s="9"/>
      <c r="D926" s="61"/>
      <c r="E926" s="61"/>
      <c r="F926" s="61"/>
      <c r="G926" s="61"/>
      <c r="H926" s="61"/>
      <c r="I926" s="1"/>
      <c r="J926" s="46">
        <f t="shared" si="14"/>
        <v>0</v>
      </c>
      <c r="K926" s="50">
        <v>3298</v>
      </c>
      <c r="L926" s="13"/>
      <c r="M926" s="13"/>
      <c r="N926" s="13"/>
      <c r="O926" s="13"/>
      <c r="P926" s="13"/>
      <c r="Q926" s="13"/>
      <c r="R926" s="1"/>
    </row>
    <row r="927" spans="1:18" x14ac:dyDescent="0.3">
      <c r="A927" s="6"/>
      <c r="B927" s="1"/>
      <c r="C927" s="9"/>
      <c r="D927" s="29"/>
      <c r="E927" s="29"/>
      <c r="F927" s="29"/>
      <c r="G927" s="29"/>
      <c r="H927" s="29"/>
      <c r="I927" s="1"/>
      <c r="J927" s="46"/>
      <c r="K927" s="50"/>
      <c r="L927" s="13"/>
      <c r="M927" s="13"/>
      <c r="N927" s="13"/>
      <c r="O927" s="13"/>
      <c r="P927" s="13"/>
      <c r="Q927" s="13"/>
      <c r="R927" s="1"/>
    </row>
    <row r="928" spans="1:18" x14ac:dyDescent="0.3">
      <c r="A928" s="6" t="s">
        <v>501</v>
      </c>
      <c r="B928" s="1" t="s">
        <v>504</v>
      </c>
      <c r="C928" s="9"/>
      <c r="D928" s="61"/>
      <c r="E928" s="61"/>
      <c r="F928" s="61"/>
      <c r="G928" s="61"/>
      <c r="H928" s="61"/>
      <c r="I928" s="1"/>
      <c r="J928" s="46">
        <f t="shared" si="14"/>
        <v>0</v>
      </c>
      <c r="K928" s="50">
        <v>198</v>
      </c>
      <c r="L928" s="13"/>
      <c r="M928" s="13"/>
      <c r="N928" s="13"/>
      <c r="O928" s="13"/>
      <c r="P928" s="13"/>
      <c r="Q928" s="13"/>
      <c r="R928" s="1"/>
    </row>
    <row r="929" spans="1:18" x14ac:dyDescent="0.3">
      <c r="A929" s="7"/>
      <c r="B929" s="8"/>
      <c r="C929" s="11"/>
      <c r="D929" s="30"/>
      <c r="E929" s="30"/>
      <c r="F929" s="30"/>
      <c r="G929" s="30"/>
      <c r="H929" s="30"/>
      <c r="I929" s="8"/>
      <c r="J929" s="47"/>
      <c r="K929" s="50"/>
      <c r="L929" s="13"/>
      <c r="M929" s="13"/>
      <c r="N929" s="13"/>
      <c r="O929" s="13"/>
      <c r="P929" s="13"/>
      <c r="Q929" s="13"/>
      <c r="R929" s="1"/>
    </row>
    <row r="930" spans="1:18" x14ac:dyDescent="0.3">
      <c r="A930" s="4"/>
      <c r="B930" s="5"/>
      <c r="C930" s="12"/>
      <c r="D930" s="26"/>
      <c r="E930" s="26"/>
      <c r="F930" s="26"/>
      <c r="G930" s="26"/>
      <c r="H930" s="26"/>
      <c r="I930" s="5"/>
      <c r="J930" s="45"/>
      <c r="K930" s="50"/>
      <c r="L930" s="13"/>
      <c r="M930" s="13"/>
      <c r="N930" s="13"/>
      <c r="O930" s="13"/>
      <c r="P930" s="13"/>
      <c r="Q930" s="13"/>
      <c r="R930" s="1"/>
    </row>
    <row r="931" spans="1:18" x14ac:dyDescent="0.3">
      <c r="A931" s="6"/>
      <c r="B931" s="1"/>
      <c r="C931" s="9"/>
      <c r="D931" s="29"/>
      <c r="E931" s="29"/>
      <c r="F931" s="29"/>
      <c r="G931" s="29"/>
      <c r="H931" s="29"/>
      <c r="I931" s="1"/>
      <c r="J931" s="46"/>
      <c r="K931" s="50"/>
      <c r="L931" s="13"/>
      <c r="M931" s="13"/>
      <c r="N931" s="13"/>
      <c r="O931" s="13"/>
      <c r="P931" s="13"/>
      <c r="Q931" s="13"/>
      <c r="R931" s="1"/>
    </row>
    <row r="932" spans="1:18" x14ac:dyDescent="0.3">
      <c r="A932" s="6"/>
      <c r="B932" s="1"/>
      <c r="C932" s="9"/>
      <c r="D932" s="29"/>
      <c r="E932" s="29"/>
      <c r="F932" s="29"/>
      <c r="G932" s="29"/>
      <c r="H932" s="29"/>
      <c r="I932" s="1"/>
      <c r="J932" s="46"/>
      <c r="K932" s="50"/>
      <c r="L932" s="13"/>
      <c r="M932" s="13"/>
      <c r="N932" s="13"/>
      <c r="O932" s="13"/>
      <c r="P932" s="13"/>
      <c r="Q932" s="13"/>
      <c r="R932" s="1"/>
    </row>
    <row r="933" spans="1:18" x14ac:dyDescent="0.3">
      <c r="A933" s="6"/>
      <c r="B933" s="1"/>
      <c r="C933" s="9"/>
      <c r="D933" s="29"/>
      <c r="E933" s="29"/>
      <c r="F933" s="29"/>
      <c r="G933" s="29"/>
      <c r="H933" s="29"/>
      <c r="I933" s="1"/>
      <c r="J933" s="46"/>
      <c r="K933" s="50"/>
      <c r="L933" s="13"/>
      <c r="M933" s="13"/>
      <c r="N933" s="13"/>
      <c r="O933" s="13"/>
      <c r="P933" s="13"/>
      <c r="Q933" s="13"/>
      <c r="R933" s="1"/>
    </row>
    <row r="934" spans="1:18" x14ac:dyDescent="0.3">
      <c r="A934" s="6"/>
      <c r="B934" s="1"/>
      <c r="C934" s="9"/>
      <c r="D934" s="29"/>
      <c r="E934" s="29"/>
      <c r="F934" s="29"/>
      <c r="G934" s="29"/>
      <c r="H934" s="29"/>
      <c r="I934" s="1"/>
      <c r="J934" s="46"/>
      <c r="K934" s="50"/>
      <c r="L934" s="13"/>
      <c r="M934" s="13"/>
      <c r="N934" s="13"/>
      <c r="O934" s="13"/>
      <c r="P934" s="13"/>
      <c r="Q934" s="13"/>
      <c r="R934" s="1"/>
    </row>
    <row r="935" spans="1:18" x14ac:dyDescent="0.3">
      <c r="A935" s="6"/>
      <c r="B935" s="1"/>
      <c r="C935" s="9"/>
      <c r="D935" s="29"/>
      <c r="E935" s="29"/>
      <c r="F935" s="29"/>
      <c r="G935" s="29"/>
      <c r="H935" s="29"/>
      <c r="I935" s="1"/>
      <c r="J935" s="46"/>
      <c r="K935" s="50"/>
      <c r="L935" s="13"/>
      <c r="M935" s="13"/>
      <c r="N935" s="13"/>
      <c r="O935" s="13"/>
      <c r="P935" s="13"/>
      <c r="Q935" s="13"/>
      <c r="R935" s="1"/>
    </row>
    <row r="936" spans="1:18" x14ac:dyDescent="0.3">
      <c r="A936" s="6"/>
      <c r="B936" s="1"/>
      <c r="C936" s="9"/>
      <c r="D936" s="29"/>
      <c r="E936" s="29"/>
      <c r="F936" s="29"/>
      <c r="G936" s="29"/>
      <c r="H936" s="29"/>
      <c r="I936" s="1"/>
      <c r="J936" s="46"/>
      <c r="K936" s="50"/>
      <c r="L936" s="13"/>
      <c r="M936" s="13"/>
      <c r="N936" s="13"/>
      <c r="O936" s="13"/>
      <c r="P936" s="13"/>
      <c r="Q936" s="13"/>
      <c r="R936" s="1"/>
    </row>
    <row r="937" spans="1:18" x14ac:dyDescent="0.3">
      <c r="A937" s="6"/>
      <c r="B937" s="1"/>
      <c r="C937" s="9"/>
      <c r="D937" s="29"/>
      <c r="E937" s="29"/>
      <c r="F937" s="29"/>
      <c r="G937" s="29"/>
      <c r="H937" s="29"/>
      <c r="I937" s="1"/>
      <c r="J937" s="46"/>
      <c r="K937" s="50"/>
      <c r="L937" s="13"/>
      <c r="M937" s="13"/>
      <c r="N937" s="13"/>
      <c r="O937" s="13"/>
      <c r="P937" s="13"/>
      <c r="Q937" s="13"/>
      <c r="R937" s="1"/>
    </row>
    <row r="938" spans="1:18" x14ac:dyDescent="0.3">
      <c r="A938" s="6"/>
      <c r="B938" s="1"/>
      <c r="C938" s="9"/>
      <c r="D938" s="29"/>
      <c r="E938" s="29"/>
      <c r="F938" s="29"/>
      <c r="G938" s="29"/>
      <c r="H938" s="29"/>
      <c r="I938" s="1"/>
      <c r="J938" s="46"/>
      <c r="K938" s="50"/>
      <c r="L938" s="13"/>
      <c r="M938" s="13"/>
      <c r="N938" s="13"/>
      <c r="O938" s="13"/>
      <c r="P938" s="13"/>
      <c r="Q938" s="13"/>
      <c r="R938" s="1"/>
    </row>
    <row r="939" spans="1:18" x14ac:dyDescent="0.3">
      <c r="A939" s="6"/>
      <c r="B939" s="1"/>
      <c r="C939" s="9"/>
      <c r="D939" s="29"/>
      <c r="E939" s="29"/>
      <c r="F939" s="29"/>
      <c r="G939" s="29"/>
      <c r="H939" s="29"/>
      <c r="I939" s="1"/>
      <c r="J939" s="46"/>
      <c r="K939" s="50"/>
      <c r="L939" s="13"/>
      <c r="M939" s="13"/>
      <c r="N939" s="13"/>
      <c r="O939" s="13"/>
      <c r="P939" s="13"/>
      <c r="Q939" s="13"/>
      <c r="R939" s="1"/>
    </row>
    <row r="940" spans="1:18" x14ac:dyDescent="0.3">
      <c r="A940" s="6" t="s">
        <v>506</v>
      </c>
      <c r="B940" s="1" t="s">
        <v>505</v>
      </c>
      <c r="C940" s="9"/>
      <c r="D940" s="29"/>
      <c r="E940" s="29"/>
      <c r="F940" s="29"/>
      <c r="G940" s="29"/>
      <c r="H940" s="29"/>
      <c r="I940" s="1"/>
      <c r="J940" s="46">
        <f>COUNTIF(D945,K940)</f>
        <v>0</v>
      </c>
      <c r="K940" s="50" t="s">
        <v>478</v>
      </c>
      <c r="L940" s="13"/>
      <c r="M940" s="13"/>
      <c r="N940" s="13"/>
      <c r="O940" s="13"/>
      <c r="P940" s="13"/>
      <c r="Q940" s="13"/>
      <c r="R940" s="1"/>
    </row>
    <row r="941" spans="1:18" x14ac:dyDescent="0.3">
      <c r="A941" s="6"/>
      <c r="B941" s="1"/>
      <c r="C941" s="9"/>
      <c r="D941" s="29"/>
      <c r="E941" s="29"/>
      <c r="F941" s="29"/>
      <c r="G941" s="29"/>
      <c r="H941" s="29"/>
      <c r="I941" s="1"/>
      <c r="J941" s="46"/>
      <c r="K941" s="50"/>
      <c r="L941" s="13"/>
      <c r="M941" s="13"/>
      <c r="N941" s="13"/>
      <c r="O941" s="13"/>
      <c r="P941" s="13"/>
      <c r="Q941" s="13"/>
      <c r="R941" s="1"/>
    </row>
    <row r="942" spans="1:18" x14ac:dyDescent="0.3">
      <c r="A942" s="6"/>
      <c r="B942" s="1" t="s">
        <v>507</v>
      </c>
      <c r="C942" s="9"/>
      <c r="D942" s="49"/>
      <c r="E942" s="29"/>
      <c r="F942" s="29"/>
      <c r="G942" s="29"/>
      <c r="H942" s="29"/>
      <c r="I942" s="1"/>
      <c r="J942" s="46"/>
      <c r="K942" s="50"/>
      <c r="L942" s="13"/>
      <c r="M942" s="13"/>
      <c r="N942" s="13"/>
      <c r="O942" s="13"/>
      <c r="P942" s="13"/>
      <c r="Q942" s="13"/>
      <c r="R942" s="1"/>
    </row>
    <row r="943" spans="1:18" x14ac:dyDescent="0.3">
      <c r="A943" s="6"/>
      <c r="B943" s="1"/>
      <c r="C943" s="9"/>
      <c r="D943" s="29"/>
      <c r="E943" s="29"/>
      <c r="F943" s="29"/>
      <c r="G943" s="29"/>
      <c r="H943" s="29"/>
      <c r="I943" s="1"/>
      <c r="J943" s="46"/>
      <c r="K943" s="50"/>
      <c r="L943" s="13"/>
      <c r="M943" s="13"/>
      <c r="N943" s="13"/>
      <c r="O943" s="13"/>
      <c r="P943" s="13"/>
      <c r="Q943" s="13"/>
      <c r="R943" s="1"/>
    </row>
    <row r="944" spans="1:18" x14ac:dyDescent="0.3">
      <c r="A944" s="6"/>
      <c r="B944" s="1"/>
      <c r="C944" s="9"/>
      <c r="D944" s="29"/>
      <c r="E944" s="29"/>
      <c r="F944" s="29"/>
      <c r="G944" s="29"/>
      <c r="H944" s="29"/>
      <c r="I944" s="1"/>
      <c r="J944" s="46"/>
      <c r="K944" s="50"/>
      <c r="L944" s="13"/>
      <c r="M944" s="13"/>
      <c r="N944" s="13"/>
      <c r="O944" s="13"/>
      <c r="P944" s="13"/>
      <c r="Q944" s="13"/>
      <c r="R944" s="1"/>
    </row>
    <row r="945" spans="1:18" x14ac:dyDescent="0.3">
      <c r="A945" s="6"/>
      <c r="B945" s="1" t="s">
        <v>507</v>
      </c>
      <c r="C945" s="9"/>
      <c r="D945" s="49"/>
      <c r="E945" s="29"/>
      <c r="F945" s="29"/>
      <c r="G945" s="29"/>
      <c r="H945" s="29"/>
      <c r="I945" s="1"/>
      <c r="J945" s="46"/>
      <c r="K945" s="50"/>
      <c r="L945" s="13"/>
      <c r="M945" s="13"/>
      <c r="N945" s="13"/>
      <c r="O945" s="13"/>
      <c r="P945" s="13"/>
      <c r="Q945" s="13"/>
      <c r="R945" s="1"/>
    </row>
    <row r="946" spans="1:18" x14ac:dyDescent="0.3">
      <c r="A946" s="6"/>
      <c r="B946" s="1"/>
      <c r="C946" s="9"/>
      <c r="D946" s="29"/>
      <c r="E946" s="29"/>
      <c r="F946" s="29"/>
      <c r="G946" s="29"/>
      <c r="H946" s="29"/>
      <c r="I946" s="1"/>
      <c r="J946" s="46"/>
      <c r="K946" s="50"/>
      <c r="L946" s="13"/>
      <c r="M946" s="13"/>
      <c r="N946" s="13"/>
      <c r="O946" s="13"/>
      <c r="P946" s="13"/>
      <c r="Q946" s="13"/>
      <c r="R946" s="1"/>
    </row>
    <row r="947" spans="1:18" x14ac:dyDescent="0.3">
      <c r="A947" s="6"/>
      <c r="B947" s="1"/>
      <c r="C947" s="9"/>
      <c r="D947" s="29"/>
      <c r="E947" s="29"/>
      <c r="F947" s="29"/>
      <c r="G947" s="29"/>
      <c r="H947" s="29"/>
      <c r="I947" s="1"/>
      <c r="J947" s="46"/>
      <c r="K947" s="50"/>
      <c r="L947" s="13"/>
      <c r="M947" s="13"/>
      <c r="N947" s="13"/>
      <c r="O947" s="13"/>
      <c r="P947" s="13"/>
      <c r="Q947" s="13"/>
      <c r="R947" s="1"/>
    </row>
    <row r="948" spans="1:18" x14ac:dyDescent="0.3">
      <c r="A948" s="6"/>
      <c r="B948" s="1" t="s">
        <v>507</v>
      </c>
      <c r="C948" s="9"/>
      <c r="D948" s="49"/>
      <c r="E948" s="29"/>
      <c r="F948" s="29"/>
      <c r="G948" s="29"/>
      <c r="H948" s="29"/>
      <c r="I948" s="1"/>
      <c r="J948" s="46"/>
      <c r="K948" s="50"/>
      <c r="L948" s="13"/>
      <c r="M948" s="13"/>
      <c r="N948" s="13"/>
      <c r="O948" s="13"/>
      <c r="P948" s="13"/>
      <c r="Q948" s="13"/>
      <c r="R948" s="1"/>
    </row>
    <row r="949" spans="1:18" x14ac:dyDescent="0.3">
      <c r="A949" s="6"/>
      <c r="B949" s="1"/>
      <c r="C949" s="9"/>
      <c r="D949" s="29"/>
      <c r="E949" s="29"/>
      <c r="F949" s="29"/>
      <c r="G949" s="29"/>
      <c r="H949" s="29"/>
      <c r="I949" s="1"/>
      <c r="J949" s="46"/>
      <c r="K949" s="50"/>
      <c r="L949" s="13"/>
      <c r="M949" s="13"/>
      <c r="N949" s="13"/>
      <c r="O949" s="13"/>
      <c r="P949" s="13"/>
      <c r="Q949" s="13"/>
      <c r="R949" s="1"/>
    </row>
    <row r="950" spans="1:18" x14ac:dyDescent="0.3">
      <c r="A950" s="6"/>
      <c r="B950" s="1"/>
      <c r="C950" s="9"/>
      <c r="D950" s="29"/>
      <c r="E950" s="29"/>
      <c r="F950" s="29"/>
      <c r="G950" s="29"/>
      <c r="H950" s="29"/>
      <c r="I950" s="1"/>
      <c r="J950" s="46"/>
      <c r="K950" s="50"/>
      <c r="L950" s="13"/>
      <c r="M950" s="13"/>
      <c r="N950" s="13"/>
      <c r="O950" s="13"/>
      <c r="P950" s="13"/>
      <c r="Q950" s="13"/>
      <c r="R950" s="1"/>
    </row>
    <row r="951" spans="1:18" x14ac:dyDescent="0.3">
      <c r="A951" s="6"/>
      <c r="B951" s="1" t="s">
        <v>507</v>
      </c>
      <c r="C951" s="9"/>
      <c r="D951" s="49"/>
      <c r="E951" s="29"/>
      <c r="F951" s="29"/>
      <c r="G951" s="29"/>
      <c r="H951" s="29"/>
      <c r="I951" s="1"/>
      <c r="J951" s="46"/>
      <c r="K951" s="50"/>
      <c r="L951" s="13"/>
      <c r="M951" s="13"/>
      <c r="N951" s="13"/>
      <c r="O951" s="13"/>
      <c r="P951" s="13"/>
      <c r="Q951" s="13"/>
      <c r="R951" s="1"/>
    </row>
    <row r="952" spans="1:18" x14ac:dyDescent="0.3">
      <c r="A952" s="6"/>
      <c r="B952" s="1"/>
      <c r="C952" s="9"/>
      <c r="D952" s="29"/>
      <c r="E952" s="29"/>
      <c r="F952" s="29"/>
      <c r="G952" s="29"/>
      <c r="H952" s="29"/>
      <c r="I952" s="1"/>
      <c r="J952" s="46"/>
      <c r="K952" s="50"/>
      <c r="L952" s="13"/>
      <c r="M952" s="13"/>
      <c r="N952" s="13"/>
      <c r="O952" s="13"/>
      <c r="P952" s="13"/>
      <c r="Q952" s="13"/>
      <c r="R952" s="1"/>
    </row>
    <row r="953" spans="1:18" x14ac:dyDescent="0.3">
      <c r="A953" s="6"/>
      <c r="B953" s="1"/>
      <c r="C953" s="9"/>
      <c r="D953" s="29"/>
      <c r="E953" s="29"/>
      <c r="F953" s="29"/>
      <c r="G953" s="29"/>
      <c r="H953" s="29"/>
      <c r="I953" s="1"/>
      <c r="J953" s="46"/>
      <c r="K953" s="50"/>
      <c r="L953" s="13"/>
      <c r="M953" s="13"/>
      <c r="N953" s="13"/>
      <c r="O953" s="13"/>
      <c r="P953" s="13"/>
      <c r="Q953" s="13"/>
      <c r="R953" s="1"/>
    </row>
    <row r="954" spans="1:18" x14ac:dyDescent="0.3">
      <c r="A954" s="6"/>
      <c r="B954" s="1" t="s">
        <v>507</v>
      </c>
      <c r="C954" s="9"/>
      <c r="D954" s="49"/>
      <c r="E954" s="29"/>
      <c r="F954" s="29"/>
      <c r="G954" s="29"/>
      <c r="H954" s="29"/>
      <c r="I954" s="1"/>
      <c r="J954" s="46"/>
      <c r="K954" s="50"/>
      <c r="L954" s="13"/>
      <c r="M954" s="13"/>
      <c r="N954" s="13"/>
      <c r="O954" s="13"/>
      <c r="P954" s="13"/>
      <c r="Q954" s="13"/>
      <c r="R954" s="1"/>
    </row>
    <row r="955" spans="1:18" x14ac:dyDescent="0.3">
      <c r="A955" s="7"/>
      <c r="B955" s="8"/>
      <c r="C955" s="11"/>
      <c r="D955" s="30"/>
      <c r="E955" s="30"/>
      <c r="F955" s="30"/>
      <c r="G955" s="30"/>
      <c r="H955" s="30"/>
      <c r="I955" s="8"/>
      <c r="J955" s="47"/>
      <c r="K955" s="50"/>
      <c r="L955" s="13"/>
      <c r="M955" s="13"/>
      <c r="N955" s="13"/>
      <c r="O955" s="13"/>
      <c r="P955" s="13"/>
      <c r="Q955" s="13"/>
      <c r="R955" s="1"/>
    </row>
    <row r="956" spans="1:18" x14ac:dyDescent="0.3">
      <c r="A956" s="4"/>
      <c r="B956" s="5"/>
      <c r="C956" s="12"/>
      <c r="D956" s="26"/>
      <c r="E956" s="26"/>
      <c r="F956" s="26"/>
      <c r="G956" s="26"/>
      <c r="H956" s="26"/>
      <c r="I956" s="5"/>
      <c r="J956" s="45"/>
      <c r="K956" s="50"/>
      <c r="L956" s="13"/>
      <c r="M956" s="13"/>
      <c r="N956" s="13"/>
      <c r="O956" s="13"/>
      <c r="P956" s="13"/>
      <c r="Q956" s="13"/>
      <c r="R956" s="1"/>
    </row>
    <row r="957" spans="1:18" x14ac:dyDescent="0.3">
      <c r="A957" s="6" t="s">
        <v>512</v>
      </c>
      <c r="B957" s="1" t="s">
        <v>513</v>
      </c>
      <c r="C957" s="9"/>
      <c r="D957" s="61"/>
      <c r="E957" s="61"/>
      <c r="F957" s="61"/>
      <c r="G957" s="61"/>
      <c r="H957" s="61"/>
      <c r="I957" s="1" t="s">
        <v>121</v>
      </c>
      <c r="J957" s="46">
        <f t="shared" si="14"/>
        <v>0</v>
      </c>
      <c r="K957" s="50">
        <v>15</v>
      </c>
      <c r="L957" s="13"/>
      <c r="M957" s="13"/>
      <c r="N957" s="13"/>
      <c r="O957" s="13"/>
      <c r="P957" s="13"/>
      <c r="Q957" s="13"/>
      <c r="R957" s="1"/>
    </row>
    <row r="958" spans="1:18" x14ac:dyDescent="0.3">
      <c r="A958" s="6"/>
      <c r="B958" s="1"/>
      <c r="C958" s="9"/>
      <c r="D958" s="29"/>
      <c r="E958" s="29"/>
      <c r="F958" s="29"/>
      <c r="G958" s="29"/>
      <c r="H958" s="29"/>
      <c r="I958" s="1"/>
      <c r="J958" s="46"/>
      <c r="K958" s="50"/>
      <c r="L958" s="13"/>
      <c r="M958" s="13"/>
      <c r="N958" s="13"/>
      <c r="O958" s="13"/>
      <c r="P958" s="13"/>
      <c r="Q958" s="13"/>
      <c r="R958" s="1"/>
    </row>
    <row r="959" spans="1:18" x14ac:dyDescent="0.3">
      <c r="A959" s="6" t="s">
        <v>514</v>
      </c>
      <c r="B959" s="1" t="s">
        <v>515</v>
      </c>
      <c r="C959" s="9"/>
      <c r="D959" s="29"/>
      <c r="E959" s="29"/>
      <c r="F959" s="29"/>
      <c r="G959" s="29"/>
      <c r="H959" s="29"/>
      <c r="I959" s="1"/>
      <c r="J959" s="46"/>
      <c r="K959" s="50"/>
      <c r="L959" s="13"/>
      <c r="M959" s="13"/>
      <c r="N959" s="13"/>
      <c r="O959" s="13"/>
      <c r="P959" s="13"/>
      <c r="Q959" s="13"/>
      <c r="R959" s="1"/>
    </row>
    <row r="960" spans="1:18" x14ac:dyDescent="0.3">
      <c r="A960" s="6"/>
      <c r="B960" s="1" t="s">
        <v>516</v>
      </c>
      <c r="C960" s="9"/>
      <c r="D960" s="61"/>
      <c r="E960" s="61"/>
      <c r="F960" s="61"/>
      <c r="G960" s="61"/>
      <c r="H960" s="61"/>
      <c r="I960" s="1" t="s">
        <v>121</v>
      </c>
      <c r="J960" s="46">
        <f t="shared" si="14"/>
        <v>0</v>
      </c>
      <c r="K960" s="50">
        <v>800</v>
      </c>
      <c r="L960" s="13"/>
      <c r="M960" s="13"/>
      <c r="N960" s="13"/>
      <c r="O960" s="13"/>
      <c r="P960" s="13"/>
      <c r="Q960" s="13"/>
      <c r="R960" s="1"/>
    </row>
    <row r="961" spans="1:18" x14ac:dyDescent="0.3">
      <c r="A961" s="6"/>
      <c r="B961" s="1"/>
      <c r="C961" s="9"/>
      <c r="D961" s="29"/>
      <c r="E961" s="29"/>
      <c r="F961" s="29"/>
      <c r="G961" s="29"/>
      <c r="H961" s="29"/>
      <c r="I961" s="1"/>
      <c r="J961" s="46"/>
      <c r="K961" s="50"/>
      <c r="L961" s="13"/>
      <c r="M961" s="13"/>
      <c r="N961" s="13"/>
      <c r="O961" s="13"/>
      <c r="P961" s="13"/>
      <c r="Q961" s="13"/>
      <c r="R961" s="1"/>
    </row>
    <row r="962" spans="1:18" x14ac:dyDescent="0.3">
      <c r="A962" s="6" t="s">
        <v>517</v>
      </c>
      <c r="B962" s="1" t="s">
        <v>518</v>
      </c>
      <c r="C962" s="9"/>
      <c r="D962" s="61"/>
      <c r="E962" s="61"/>
      <c r="F962" s="61"/>
      <c r="G962" s="61"/>
      <c r="H962" s="61"/>
      <c r="I962" s="1" t="s">
        <v>121</v>
      </c>
      <c r="J962" s="46">
        <f t="shared" si="14"/>
        <v>0</v>
      </c>
      <c r="K962" s="50">
        <v>100</v>
      </c>
      <c r="L962" s="13"/>
      <c r="M962" s="13"/>
      <c r="N962" s="13"/>
      <c r="O962" s="13"/>
      <c r="P962" s="13"/>
      <c r="Q962" s="13"/>
      <c r="R962" s="1"/>
    </row>
    <row r="963" spans="1:18" x14ac:dyDescent="0.3">
      <c r="A963" s="7"/>
      <c r="B963" s="8"/>
      <c r="C963" s="11"/>
      <c r="D963" s="30"/>
      <c r="E963" s="30"/>
      <c r="F963" s="30"/>
      <c r="G963" s="30"/>
      <c r="H963" s="30"/>
      <c r="I963" s="8"/>
      <c r="J963" s="47"/>
      <c r="K963" s="50"/>
      <c r="L963" s="13"/>
      <c r="M963" s="13"/>
      <c r="N963" s="13"/>
      <c r="O963" s="13"/>
      <c r="P963" s="13"/>
      <c r="Q963" s="13"/>
      <c r="R963" s="1"/>
    </row>
    <row r="964" spans="1:18" x14ac:dyDescent="0.3">
      <c r="A964" s="4"/>
      <c r="B964" s="5"/>
      <c r="C964" s="12"/>
      <c r="D964" s="26"/>
      <c r="E964" s="26"/>
      <c r="F964" s="26"/>
      <c r="G964" s="26"/>
      <c r="H964" s="26"/>
      <c r="I964" s="5"/>
      <c r="J964" s="45"/>
      <c r="K964" s="50"/>
      <c r="L964" s="13"/>
      <c r="M964" s="13"/>
      <c r="N964" s="13"/>
      <c r="O964" s="13"/>
      <c r="P964" s="13"/>
      <c r="Q964" s="13"/>
      <c r="R964" s="1"/>
    </row>
    <row r="965" spans="1:18" x14ac:dyDescent="0.3">
      <c r="A965" s="6"/>
      <c r="B965" s="1" t="s">
        <v>519</v>
      </c>
      <c r="C965" s="9"/>
      <c r="D965" s="29"/>
      <c r="E965" s="29"/>
      <c r="F965" s="29"/>
      <c r="G965" s="29"/>
      <c r="H965" s="29"/>
      <c r="I965" s="1"/>
      <c r="J965" s="46"/>
      <c r="K965" s="50"/>
      <c r="L965" s="13"/>
      <c r="M965" s="13"/>
      <c r="N965" s="13"/>
      <c r="O965" s="13"/>
      <c r="P965" s="13"/>
      <c r="Q965" s="13"/>
      <c r="R965" s="1"/>
    </row>
    <row r="966" spans="1:18" x14ac:dyDescent="0.3">
      <c r="A966" s="6"/>
      <c r="B966" s="1"/>
      <c r="C966" s="9"/>
      <c r="D966" s="29"/>
      <c r="E966" s="29"/>
      <c r="F966" s="29"/>
      <c r="G966" s="29"/>
      <c r="H966" s="29"/>
      <c r="I966" s="1"/>
      <c r="J966" s="46"/>
      <c r="K966" s="50"/>
      <c r="L966" s="13"/>
      <c r="M966" s="13"/>
      <c r="N966" s="13"/>
      <c r="O966" s="13"/>
      <c r="P966" s="13"/>
      <c r="Q966" s="13"/>
      <c r="R966" s="1"/>
    </row>
    <row r="967" spans="1:18" x14ac:dyDescent="0.3">
      <c r="A967" s="6" t="s">
        <v>520</v>
      </c>
      <c r="B967" s="1" t="s">
        <v>521</v>
      </c>
      <c r="C967" s="10" t="s">
        <v>3</v>
      </c>
      <c r="D967" s="61"/>
      <c r="E967" s="61"/>
      <c r="F967" s="61"/>
      <c r="G967" s="61"/>
      <c r="H967" s="61"/>
      <c r="I967" s="1"/>
      <c r="J967" s="46">
        <f t="shared" ref="J967:J1024" si="15">COUNTIF(D967,K967)</f>
        <v>0</v>
      </c>
      <c r="K967" s="50">
        <v>3</v>
      </c>
      <c r="L967" s="13"/>
      <c r="M967" s="13"/>
      <c r="N967" s="13"/>
      <c r="O967" s="13"/>
      <c r="P967" s="13"/>
      <c r="Q967" s="13"/>
      <c r="R967" s="1"/>
    </row>
    <row r="968" spans="1:18" x14ac:dyDescent="0.3">
      <c r="A968" s="6"/>
      <c r="B968" s="1"/>
      <c r="C968" s="9"/>
      <c r="D968" s="29"/>
      <c r="E968" s="29"/>
      <c r="F968" s="29"/>
      <c r="G968" s="29"/>
      <c r="H968" s="29"/>
      <c r="I968" s="1"/>
      <c r="J968" s="46"/>
      <c r="K968" s="50"/>
      <c r="L968" s="13"/>
      <c r="M968" s="13"/>
      <c r="N968" s="13"/>
      <c r="O968" s="13"/>
      <c r="P968" s="13"/>
      <c r="Q968" s="13"/>
      <c r="R968" s="1"/>
    </row>
    <row r="969" spans="1:18" x14ac:dyDescent="0.3">
      <c r="A969" s="6" t="s">
        <v>525</v>
      </c>
      <c r="B969" s="1" t="s">
        <v>522</v>
      </c>
      <c r="C969" s="10" t="s">
        <v>3</v>
      </c>
      <c r="D969" s="61"/>
      <c r="E969" s="61"/>
      <c r="F969" s="61"/>
      <c r="G969" s="61"/>
      <c r="H969" s="61"/>
      <c r="I969" s="1"/>
      <c r="J969" s="46">
        <f t="shared" si="15"/>
        <v>0</v>
      </c>
      <c r="K969" s="50">
        <v>7</v>
      </c>
      <c r="L969" s="13"/>
      <c r="M969" s="13"/>
      <c r="N969" s="13"/>
      <c r="O969" s="13"/>
      <c r="P969" s="13"/>
      <c r="Q969" s="13"/>
      <c r="R969" s="1"/>
    </row>
    <row r="970" spans="1:18" x14ac:dyDescent="0.3">
      <c r="A970" s="6"/>
      <c r="B970" s="1"/>
      <c r="C970" s="9"/>
      <c r="D970" s="29"/>
      <c r="E970" s="29"/>
      <c r="F970" s="29"/>
      <c r="G970" s="29"/>
      <c r="H970" s="29"/>
      <c r="I970" s="1"/>
      <c r="J970" s="46"/>
      <c r="K970" s="50"/>
      <c r="L970" s="13"/>
      <c r="M970" s="13"/>
      <c r="N970" s="13"/>
      <c r="O970" s="13"/>
      <c r="P970" s="13"/>
      <c r="Q970" s="13"/>
      <c r="R970" s="1"/>
    </row>
    <row r="971" spans="1:18" x14ac:dyDescent="0.3">
      <c r="A971" s="6" t="s">
        <v>526</v>
      </c>
      <c r="B971" s="1" t="s">
        <v>523</v>
      </c>
      <c r="C971" s="10" t="s">
        <v>3</v>
      </c>
      <c r="D971" s="61"/>
      <c r="E971" s="61"/>
      <c r="F971" s="61"/>
      <c r="G971" s="61"/>
      <c r="H971" s="61"/>
      <c r="I971" s="1"/>
      <c r="J971" s="46">
        <f t="shared" si="15"/>
        <v>0</v>
      </c>
      <c r="K971" s="50">
        <v>-10</v>
      </c>
      <c r="L971" s="13"/>
      <c r="M971" s="13"/>
      <c r="N971" s="13"/>
      <c r="O971" s="13"/>
      <c r="P971" s="13"/>
      <c r="Q971" s="13"/>
      <c r="R971" s="1"/>
    </row>
    <row r="972" spans="1:18" x14ac:dyDescent="0.3">
      <c r="A972" s="6"/>
      <c r="B972" s="1"/>
      <c r="C972" s="9"/>
      <c r="D972" s="29"/>
      <c r="E972" s="29"/>
      <c r="F972" s="29"/>
      <c r="G972" s="29"/>
      <c r="H972" s="29"/>
      <c r="I972" s="1"/>
      <c r="J972" s="46"/>
      <c r="K972" s="50"/>
      <c r="L972" s="13"/>
      <c r="M972" s="13"/>
      <c r="N972" s="13"/>
      <c r="O972" s="13"/>
      <c r="P972" s="13"/>
      <c r="Q972" s="13"/>
      <c r="R972" s="1"/>
    </row>
    <row r="973" spans="1:18" ht="16.8" x14ac:dyDescent="0.3">
      <c r="A973" s="6" t="s">
        <v>527</v>
      </c>
      <c r="B973" s="1" t="s">
        <v>524</v>
      </c>
      <c r="C973" s="10" t="s">
        <v>3</v>
      </c>
      <c r="D973" s="61"/>
      <c r="E973" s="61"/>
      <c r="F973" s="61"/>
      <c r="G973" s="61"/>
      <c r="H973" s="61"/>
      <c r="I973" s="1"/>
      <c r="J973" s="46">
        <f t="shared" si="15"/>
        <v>0</v>
      </c>
      <c r="K973" s="50">
        <v>20</v>
      </c>
      <c r="L973" s="13"/>
      <c r="M973" s="13"/>
      <c r="N973" s="13"/>
      <c r="O973" s="13"/>
      <c r="P973" s="13"/>
      <c r="Q973" s="13"/>
      <c r="R973" s="1"/>
    </row>
    <row r="974" spans="1:18" x14ac:dyDescent="0.3">
      <c r="A974" s="7"/>
      <c r="B974" s="8"/>
      <c r="C974" s="11"/>
      <c r="D974" s="30"/>
      <c r="E974" s="30"/>
      <c r="F974" s="30"/>
      <c r="G974" s="30"/>
      <c r="H974" s="30"/>
      <c r="I974" s="8"/>
      <c r="J974" s="47"/>
      <c r="K974" s="50"/>
      <c r="L974" s="13"/>
      <c r="M974" s="13"/>
      <c r="N974" s="13"/>
      <c r="O974" s="13"/>
      <c r="P974" s="13"/>
      <c r="Q974" s="13"/>
      <c r="R974" s="1"/>
    </row>
    <row r="975" spans="1:18" x14ac:dyDescent="0.3">
      <c r="A975" s="4"/>
      <c r="B975" s="5"/>
      <c r="C975" s="12"/>
      <c r="D975" s="26"/>
      <c r="E975" s="26"/>
      <c r="F975" s="26"/>
      <c r="G975" s="26"/>
      <c r="H975" s="26"/>
      <c r="I975" s="5"/>
      <c r="J975" s="45"/>
      <c r="K975" s="50"/>
      <c r="L975" s="13"/>
      <c r="M975" s="13"/>
      <c r="N975" s="13"/>
      <c r="O975" s="13"/>
      <c r="P975" s="13"/>
      <c r="Q975" s="13"/>
      <c r="R975" s="1"/>
    </row>
    <row r="976" spans="1:18" x14ac:dyDescent="0.3">
      <c r="A976" s="6"/>
      <c r="B976" s="1"/>
      <c r="C976" s="9"/>
      <c r="D976" s="29"/>
      <c r="E976" s="29"/>
      <c r="F976" s="29"/>
      <c r="G976" s="29"/>
      <c r="H976" s="29"/>
      <c r="I976" s="1"/>
      <c r="J976" s="46"/>
      <c r="K976" s="50"/>
      <c r="L976" s="13"/>
      <c r="M976" s="13"/>
      <c r="N976" s="13"/>
      <c r="O976" s="13"/>
      <c r="P976" s="13"/>
      <c r="Q976" s="13"/>
      <c r="R976" s="1"/>
    </row>
    <row r="977" spans="1:18" x14ac:dyDescent="0.3">
      <c r="A977" s="6"/>
      <c r="B977" s="1"/>
      <c r="C977" s="9"/>
      <c r="D977" s="29"/>
      <c r="E977" s="29"/>
      <c r="F977" s="29"/>
      <c r="G977" s="29"/>
      <c r="H977" s="29"/>
      <c r="I977" s="1"/>
      <c r="J977" s="46"/>
      <c r="K977" s="50"/>
      <c r="L977" s="13"/>
      <c r="M977" s="13"/>
      <c r="N977" s="13"/>
      <c r="O977" s="13"/>
      <c r="P977" s="13"/>
      <c r="Q977" s="13"/>
      <c r="R977" s="1"/>
    </row>
    <row r="978" spans="1:18" x14ac:dyDescent="0.3">
      <c r="A978" s="6"/>
      <c r="B978" s="1"/>
      <c r="C978" s="9"/>
      <c r="D978" s="29"/>
      <c r="E978" s="29"/>
      <c r="F978" s="29"/>
      <c r="G978" s="29"/>
      <c r="H978" s="29"/>
      <c r="I978" s="1"/>
      <c r="J978" s="46"/>
      <c r="K978" s="50"/>
      <c r="L978" s="13"/>
      <c r="M978" s="13"/>
      <c r="N978" s="13"/>
      <c r="O978" s="13"/>
      <c r="P978" s="13"/>
      <c r="Q978" s="13"/>
      <c r="R978" s="1"/>
    </row>
    <row r="979" spans="1:18" x14ac:dyDescent="0.3">
      <c r="A979" s="6"/>
      <c r="B979" s="1"/>
      <c r="C979" s="9"/>
      <c r="D979" s="29"/>
      <c r="E979" s="29"/>
      <c r="F979" s="29"/>
      <c r="G979" s="29"/>
      <c r="H979" s="29"/>
      <c r="I979" s="1"/>
      <c r="J979" s="46"/>
      <c r="K979" s="50"/>
      <c r="L979" s="13"/>
      <c r="M979" s="13"/>
      <c r="N979" s="13"/>
      <c r="O979" s="13"/>
      <c r="P979" s="13"/>
      <c r="Q979" s="13"/>
      <c r="R979" s="1"/>
    </row>
    <row r="980" spans="1:18" x14ac:dyDescent="0.3">
      <c r="A980" s="6"/>
      <c r="B980" s="1"/>
      <c r="C980" s="9"/>
      <c r="D980" s="29"/>
      <c r="E980" s="29"/>
      <c r="F980" s="29"/>
      <c r="G980" s="29"/>
      <c r="H980" s="29"/>
      <c r="I980" s="1"/>
      <c r="J980" s="46"/>
      <c r="K980" s="50"/>
      <c r="L980" s="13"/>
      <c r="M980" s="13"/>
      <c r="N980" s="13"/>
      <c r="O980" s="13"/>
      <c r="P980" s="13"/>
      <c r="Q980" s="13"/>
      <c r="R980" s="1"/>
    </row>
    <row r="981" spans="1:18" x14ac:dyDescent="0.3">
      <c r="A981" s="6"/>
      <c r="B981" s="1"/>
      <c r="C981" s="1"/>
      <c r="D981" s="31"/>
      <c r="E981" s="31"/>
      <c r="F981" s="31"/>
      <c r="G981" s="31"/>
      <c r="H981" s="31"/>
      <c r="I981" s="1"/>
      <c r="J981" s="46"/>
      <c r="K981" s="50"/>
      <c r="L981" s="13"/>
      <c r="M981" s="13"/>
      <c r="N981" s="13"/>
      <c r="O981" s="13"/>
      <c r="P981" s="13"/>
      <c r="Q981" s="13"/>
      <c r="R981" s="1"/>
    </row>
    <row r="982" spans="1:18" x14ac:dyDescent="0.3">
      <c r="A982" s="6"/>
      <c r="B982" s="1"/>
      <c r="C982" s="1"/>
      <c r="D982" s="31"/>
      <c r="E982" s="31"/>
      <c r="F982" s="31"/>
      <c r="G982" s="31"/>
      <c r="H982" s="31"/>
      <c r="I982" s="1"/>
      <c r="J982" s="46"/>
      <c r="K982" s="50"/>
      <c r="L982" s="13"/>
      <c r="M982" s="13"/>
      <c r="N982" s="13"/>
      <c r="O982" s="13"/>
      <c r="P982" s="13"/>
      <c r="Q982" s="13"/>
      <c r="R982" s="1"/>
    </row>
    <row r="983" spans="1:18" x14ac:dyDescent="0.3">
      <c r="A983" s="6"/>
      <c r="B983" s="1"/>
      <c r="C983" s="1"/>
      <c r="D983" s="31"/>
      <c r="E983" s="31"/>
      <c r="F983" s="31"/>
      <c r="G983" s="31"/>
      <c r="H983" s="31"/>
      <c r="I983" s="1"/>
      <c r="J983" s="46"/>
      <c r="K983" s="50"/>
      <c r="L983" s="13"/>
      <c r="M983" s="13"/>
      <c r="N983" s="13"/>
      <c r="O983" s="13"/>
      <c r="P983" s="13"/>
      <c r="Q983" s="13"/>
      <c r="R983" s="1"/>
    </row>
    <row r="984" spans="1:18" x14ac:dyDescent="0.3">
      <c r="A984" s="6"/>
      <c r="B984" s="1"/>
      <c r="C984" s="1"/>
      <c r="D984" s="31"/>
      <c r="E984" s="31"/>
      <c r="F984" s="31"/>
      <c r="G984" s="31"/>
      <c r="H984" s="31"/>
      <c r="I984" s="1"/>
      <c r="J984" s="46"/>
      <c r="K984" s="50"/>
      <c r="L984" s="13"/>
      <c r="M984" s="13"/>
      <c r="N984" s="13"/>
      <c r="O984" s="13"/>
      <c r="P984" s="13"/>
      <c r="Q984" s="13"/>
      <c r="R984" s="1"/>
    </row>
    <row r="985" spans="1:18" x14ac:dyDescent="0.3">
      <c r="A985" s="6"/>
      <c r="B985" s="1"/>
      <c r="C985" s="1"/>
      <c r="D985" s="31"/>
      <c r="E985" s="31"/>
      <c r="F985" s="31"/>
      <c r="G985" s="31"/>
      <c r="H985" s="31"/>
      <c r="I985" s="1"/>
      <c r="J985" s="46"/>
      <c r="K985" s="50"/>
      <c r="L985" s="13"/>
      <c r="M985" s="13"/>
      <c r="N985" s="13"/>
      <c r="O985" s="13"/>
      <c r="P985" s="13"/>
      <c r="Q985" s="13"/>
      <c r="R985" s="1"/>
    </row>
    <row r="986" spans="1:18" x14ac:dyDescent="0.3">
      <c r="A986" s="6"/>
      <c r="B986" s="1"/>
      <c r="C986" s="1"/>
      <c r="D986" s="31"/>
      <c r="E986" s="31"/>
      <c r="F986" s="31"/>
      <c r="G986" s="31"/>
      <c r="H986" s="31"/>
      <c r="I986" s="1"/>
      <c r="J986" s="46"/>
      <c r="K986" s="50"/>
      <c r="L986" s="13"/>
      <c r="M986" s="13"/>
      <c r="N986" s="13"/>
      <c r="O986" s="13"/>
      <c r="P986" s="13"/>
      <c r="Q986" s="13"/>
      <c r="R986" s="1"/>
    </row>
    <row r="987" spans="1:18" x14ac:dyDescent="0.3">
      <c r="A987" s="6"/>
      <c r="B987" s="1"/>
      <c r="C987" s="1"/>
      <c r="D987" s="31"/>
      <c r="E987" s="31"/>
      <c r="F987" s="31"/>
      <c r="G987" s="31"/>
      <c r="H987" s="31"/>
      <c r="I987" s="1"/>
      <c r="J987" s="46"/>
      <c r="K987" s="50"/>
      <c r="L987" s="13"/>
      <c r="M987" s="13"/>
      <c r="N987" s="13"/>
      <c r="O987" s="13"/>
      <c r="P987" s="13"/>
      <c r="Q987" s="13"/>
      <c r="R987" s="1"/>
    </row>
    <row r="988" spans="1:18" x14ac:dyDescent="0.3">
      <c r="A988" s="6"/>
      <c r="B988" s="1"/>
      <c r="C988" s="1"/>
      <c r="D988" s="31"/>
      <c r="E988" s="31"/>
      <c r="F988" s="31"/>
      <c r="G988" s="31"/>
      <c r="H988" s="31"/>
      <c r="I988" s="1"/>
      <c r="J988" s="46"/>
      <c r="K988" s="50"/>
      <c r="L988" s="13"/>
      <c r="M988" s="13"/>
      <c r="N988" s="13"/>
      <c r="O988" s="13"/>
      <c r="P988" s="13"/>
      <c r="Q988" s="13"/>
      <c r="R988" s="1"/>
    </row>
    <row r="989" spans="1:18" x14ac:dyDescent="0.3">
      <c r="A989" s="6" t="s">
        <v>528</v>
      </c>
      <c r="B989" s="1" t="s">
        <v>529</v>
      </c>
      <c r="C989" s="9" t="s">
        <v>72</v>
      </c>
      <c r="D989" s="61"/>
      <c r="E989" s="61"/>
      <c r="F989" s="29" t="s">
        <v>74</v>
      </c>
      <c r="G989" s="61"/>
      <c r="H989" s="61"/>
      <c r="I989" s="1" t="s">
        <v>73</v>
      </c>
      <c r="J989" s="46">
        <f>COUNTIF(L989,K989)</f>
        <v>0</v>
      </c>
      <c r="K989" s="54" t="s">
        <v>636</v>
      </c>
      <c r="L989" s="13" t="e">
        <f>G989/D989</f>
        <v>#DIV/0!</v>
      </c>
      <c r="M989" s="13"/>
      <c r="N989" s="13"/>
      <c r="O989" s="13"/>
      <c r="P989" s="13"/>
      <c r="Q989" s="13"/>
      <c r="R989" s="1"/>
    </row>
    <row r="990" spans="1:18" x14ac:dyDescent="0.3">
      <c r="A990" s="6"/>
      <c r="B990" s="1"/>
      <c r="C990" s="1"/>
      <c r="D990" s="31"/>
      <c r="E990" s="31"/>
      <c r="F990" s="31"/>
      <c r="G990" s="31"/>
      <c r="H990" s="31"/>
      <c r="I990" s="1"/>
      <c r="J990" s="46"/>
      <c r="K990" s="50"/>
      <c r="L990" s="13"/>
      <c r="M990" s="13"/>
      <c r="N990" s="13"/>
      <c r="O990" s="13"/>
      <c r="P990" s="13"/>
      <c r="Q990" s="13"/>
      <c r="R990" s="1"/>
    </row>
    <row r="991" spans="1:18" x14ac:dyDescent="0.3">
      <c r="A991" s="6" t="s">
        <v>530</v>
      </c>
      <c r="B991" s="1" t="s">
        <v>531</v>
      </c>
      <c r="C991" s="1"/>
      <c r="D991" s="61"/>
      <c r="E991" s="61"/>
      <c r="F991" s="61"/>
      <c r="G991" s="61"/>
      <c r="H991" s="61"/>
      <c r="I991" s="1"/>
      <c r="J991" s="46">
        <f t="shared" si="15"/>
        <v>0</v>
      </c>
      <c r="K991" s="50">
        <v>6</v>
      </c>
      <c r="L991" s="13"/>
      <c r="M991" s="13"/>
      <c r="N991" s="13"/>
      <c r="O991" s="13"/>
      <c r="P991" s="13"/>
      <c r="Q991" s="13"/>
      <c r="R991" s="1"/>
    </row>
    <row r="992" spans="1:18" x14ac:dyDescent="0.3">
      <c r="A992" s="6"/>
      <c r="B992" s="1"/>
      <c r="C992" s="1"/>
      <c r="D992" s="31"/>
      <c r="E992" s="31"/>
      <c r="F992" s="31"/>
      <c r="G992" s="31"/>
      <c r="H992" s="31"/>
      <c r="I992" s="1"/>
      <c r="J992" s="46"/>
      <c r="K992" s="50"/>
      <c r="L992" s="13"/>
      <c r="M992" s="13"/>
      <c r="N992" s="13"/>
      <c r="O992" s="13"/>
      <c r="P992" s="13"/>
      <c r="Q992" s="13"/>
      <c r="R992" s="1"/>
    </row>
    <row r="993" spans="1:18" x14ac:dyDescent="0.3">
      <c r="A993" s="6" t="s">
        <v>532</v>
      </c>
      <c r="B993" s="1" t="s">
        <v>533</v>
      </c>
      <c r="C993" s="1"/>
      <c r="D993" s="82" t="s">
        <v>534</v>
      </c>
      <c r="E993" s="81"/>
      <c r="F993" s="29" t="s">
        <v>413</v>
      </c>
      <c r="G993" s="61"/>
      <c r="H993" s="61"/>
      <c r="I993" s="1"/>
      <c r="J993" s="46">
        <f>COUNTIF(G993,K993)</f>
        <v>0</v>
      </c>
      <c r="K993" s="50">
        <v>3</v>
      </c>
      <c r="L993" s="13"/>
      <c r="M993" s="13"/>
      <c r="N993" s="13"/>
      <c r="O993" s="13"/>
      <c r="P993" s="13"/>
      <c r="Q993" s="13"/>
      <c r="R993" s="1"/>
    </row>
    <row r="994" spans="1:18" x14ac:dyDescent="0.3">
      <c r="A994" s="6"/>
      <c r="B994" s="1"/>
      <c r="C994" s="1"/>
      <c r="D994" s="31"/>
      <c r="E994" s="31"/>
      <c r="F994" s="31"/>
      <c r="G994" s="31"/>
      <c r="H994" s="31"/>
      <c r="I994" s="1"/>
      <c r="J994" s="46"/>
      <c r="K994" s="50"/>
      <c r="L994" s="13"/>
      <c r="M994" s="13"/>
      <c r="N994" s="13"/>
      <c r="O994" s="13"/>
      <c r="P994" s="13"/>
      <c r="Q994" s="13"/>
      <c r="R994" s="1"/>
    </row>
    <row r="995" spans="1:18" x14ac:dyDescent="0.3">
      <c r="A995" s="6" t="s">
        <v>535</v>
      </c>
      <c r="B995" s="1" t="s">
        <v>536</v>
      </c>
      <c r="C995" s="1"/>
      <c r="D995" s="31"/>
      <c r="E995" s="31"/>
      <c r="F995" s="31"/>
      <c r="G995" s="31"/>
      <c r="H995" s="31"/>
      <c r="I995" s="1"/>
      <c r="J995" s="46"/>
      <c r="K995" s="50"/>
      <c r="L995" s="13"/>
      <c r="M995" s="13"/>
      <c r="N995" s="13"/>
      <c r="O995" s="13"/>
      <c r="P995" s="13"/>
      <c r="Q995" s="13"/>
      <c r="R995" s="1"/>
    </row>
    <row r="996" spans="1:18" x14ac:dyDescent="0.3">
      <c r="A996" s="6"/>
      <c r="B996" s="1" t="s">
        <v>537</v>
      </c>
      <c r="C996" s="1"/>
      <c r="D996" s="61"/>
      <c r="E996" s="61"/>
      <c r="F996" s="61"/>
      <c r="G996" s="61"/>
      <c r="H996" s="61"/>
      <c r="I996" s="1" t="s">
        <v>538</v>
      </c>
      <c r="J996" s="46">
        <f t="shared" si="15"/>
        <v>0</v>
      </c>
      <c r="K996" s="50">
        <v>9</v>
      </c>
      <c r="L996" s="13"/>
      <c r="M996" s="13"/>
      <c r="N996" s="13"/>
      <c r="O996" s="13"/>
      <c r="P996" s="13"/>
      <c r="Q996" s="13"/>
      <c r="R996" s="1"/>
    </row>
    <row r="997" spans="1:18" x14ac:dyDescent="0.3">
      <c r="A997" s="7"/>
      <c r="B997" s="8"/>
      <c r="C997" s="8"/>
      <c r="D997" s="38"/>
      <c r="E997" s="38"/>
      <c r="F997" s="38"/>
      <c r="G997" s="38"/>
      <c r="H997" s="38"/>
      <c r="I997" s="8"/>
      <c r="J997" s="47"/>
      <c r="K997" s="50"/>
      <c r="L997" s="13"/>
      <c r="M997" s="13"/>
      <c r="N997" s="13"/>
      <c r="O997" s="13"/>
      <c r="P997" s="13"/>
      <c r="Q997" s="13"/>
      <c r="R997" s="1"/>
    </row>
    <row r="998" spans="1:18" x14ac:dyDescent="0.3">
      <c r="A998" s="4"/>
      <c r="B998" s="5"/>
      <c r="C998" s="5"/>
      <c r="D998" s="39"/>
      <c r="E998" s="39"/>
      <c r="F998" s="39"/>
      <c r="G998" s="39"/>
      <c r="H998" s="39"/>
      <c r="I998" s="5"/>
      <c r="J998" s="45"/>
      <c r="K998" s="50"/>
      <c r="L998" s="13"/>
      <c r="M998" s="13"/>
      <c r="N998" s="13"/>
      <c r="O998" s="13"/>
      <c r="P998" s="13"/>
      <c r="Q998" s="13"/>
      <c r="R998" s="1"/>
    </row>
    <row r="999" spans="1:18" x14ac:dyDescent="0.3">
      <c r="A999" s="6"/>
      <c r="B999" s="1" t="s">
        <v>16</v>
      </c>
      <c r="C999" s="1"/>
      <c r="D999" s="31"/>
      <c r="E999" s="31"/>
      <c r="F999" s="31"/>
      <c r="G999" s="31"/>
      <c r="H999" s="31"/>
      <c r="I999" s="1"/>
      <c r="J999" s="46"/>
      <c r="K999" s="50"/>
      <c r="L999" s="13"/>
      <c r="M999" s="13"/>
      <c r="N999" s="13"/>
      <c r="O999" s="13"/>
      <c r="P999" s="13"/>
      <c r="Q999" s="13"/>
      <c r="R999" s="1"/>
    </row>
    <row r="1000" spans="1:18" x14ac:dyDescent="0.3">
      <c r="A1000" s="6"/>
      <c r="B1000" s="1"/>
      <c r="C1000" s="1"/>
      <c r="D1000" s="31"/>
      <c r="E1000" s="31"/>
      <c r="F1000" s="31"/>
      <c r="G1000" s="31"/>
      <c r="H1000" s="31"/>
      <c r="I1000" s="1"/>
      <c r="J1000" s="46"/>
      <c r="K1000" s="50"/>
      <c r="L1000" s="13"/>
      <c r="M1000" s="13"/>
      <c r="N1000" s="13"/>
      <c r="O1000" s="13"/>
      <c r="P1000" s="13"/>
      <c r="Q1000" s="13"/>
      <c r="R1000" s="1"/>
    </row>
    <row r="1001" spans="1:18" x14ac:dyDescent="0.3">
      <c r="A1001" s="6" t="s">
        <v>541</v>
      </c>
      <c r="B1001" s="1" t="s">
        <v>539</v>
      </c>
      <c r="C1001" s="9" t="s">
        <v>17</v>
      </c>
      <c r="D1001" s="61"/>
      <c r="E1001" s="61"/>
      <c r="F1001" s="61"/>
      <c r="G1001" s="61"/>
      <c r="H1001" s="61"/>
      <c r="I1001" s="1"/>
      <c r="J1001" s="46">
        <f t="shared" si="15"/>
        <v>0</v>
      </c>
      <c r="K1001" s="50">
        <v>18</v>
      </c>
      <c r="L1001" s="13"/>
      <c r="M1001" s="13"/>
      <c r="N1001" s="13"/>
      <c r="O1001" s="13"/>
      <c r="P1001" s="13"/>
      <c r="Q1001" s="13"/>
      <c r="R1001" s="1"/>
    </row>
    <row r="1002" spans="1:18" x14ac:dyDescent="0.3">
      <c r="A1002" s="6"/>
      <c r="B1002" s="1"/>
      <c r="C1002" s="1"/>
      <c r="D1002" s="31"/>
      <c r="E1002" s="31"/>
      <c r="F1002" s="31"/>
      <c r="G1002" s="31"/>
      <c r="H1002" s="31"/>
      <c r="I1002" s="1"/>
      <c r="J1002" s="46"/>
      <c r="K1002" s="50"/>
      <c r="L1002" s="13"/>
      <c r="M1002" s="13"/>
      <c r="N1002" s="13"/>
      <c r="O1002" s="13"/>
      <c r="P1002" s="13"/>
      <c r="Q1002" s="13"/>
      <c r="R1002" s="1"/>
    </row>
    <row r="1003" spans="1:18" x14ac:dyDescent="0.3">
      <c r="A1003" s="6" t="s">
        <v>542</v>
      </c>
      <c r="B1003" s="1" t="s">
        <v>540</v>
      </c>
      <c r="C1003" s="9" t="s">
        <v>17</v>
      </c>
      <c r="D1003" s="61"/>
      <c r="E1003" s="61"/>
      <c r="F1003" s="61"/>
      <c r="G1003" s="61"/>
      <c r="H1003" s="61"/>
      <c r="I1003" s="1"/>
      <c r="J1003" s="46">
        <f t="shared" si="15"/>
        <v>0</v>
      </c>
      <c r="K1003" s="50">
        <v>20</v>
      </c>
      <c r="L1003" s="13"/>
      <c r="M1003" s="13"/>
      <c r="N1003" s="13"/>
      <c r="O1003" s="13"/>
      <c r="P1003" s="13"/>
      <c r="Q1003" s="13"/>
      <c r="R1003" s="1"/>
    </row>
    <row r="1004" spans="1:18" x14ac:dyDescent="0.3">
      <c r="A1004" s="7"/>
      <c r="B1004" s="8"/>
      <c r="C1004" s="8"/>
      <c r="D1004" s="38"/>
      <c r="E1004" s="38"/>
      <c r="F1004" s="38"/>
      <c r="G1004" s="38"/>
      <c r="H1004" s="38"/>
      <c r="I1004" s="8"/>
      <c r="J1004" s="47"/>
      <c r="K1004" s="50"/>
      <c r="L1004" s="13"/>
      <c r="M1004" s="13"/>
      <c r="N1004" s="13"/>
      <c r="O1004" s="13"/>
      <c r="P1004" s="13"/>
      <c r="Q1004" s="13"/>
      <c r="R1004" s="1"/>
    </row>
    <row r="1005" spans="1:18" x14ac:dyDescent="0.3">
      <c r="A1005" s="4"/>
      <c r="B1005" s="5"/>
      <c r="C1005" s="5"/>
      <c r="D1005" s="39"/>
      <c r="E1005" s="39"/>
      <c r="F1005" s="39"/>
      <c r="G1005" s="39"/>
      <c r="H1005" s="39"/>
      <c r="I1005" s="5"/>
      <c r="J1005" s="45"/>
      <c r="K1005" s="50"/>
      <c r="L1005" s="13"/>
      <c r="M1005" s="13"/>
      <c r="N1005" s="13"/>
      <c r="O1005" s="13"/>
      <c r="P1005" s="13"/>
      <c r="Q1005" s="13"/>
      <c r="R1005" s="1"/>
    </row>
    <row r="1006" spans="1:18" x14ac:dyDescent="0.3">
      <c r="A1006" s="6"/>
      <c r="B1006" s="1"/>
      <c r="C1006" s="1"/>
      <c r="D1006" s="31"/>
      <c r="E1006" s="31"/>
      <c r="F1006" s="31"/>
      <c r="G1006" s="31"/>
      <c r="H1006" s="31"/>
      <c r="I1006" s="1"/>
      <c r="J1006" s="46"/>
      <c r="K1006" s="50"/>
      <c r="L1006" s="13"/>
      <c r="M1006" s="13"/>
      <c r="N1006" s="13"/>
      <c r="O1006" s="13"/>
      <c r="P1006" s="13"/>
      <c r="Q1006" s="13"/>
      <c r="R1006" s="1"/>
    </row>
    <row r="1007" spans="1:18" x14ac:dyDescent="0.3">
      <c r="A1007" s="6"/>
      <c r="B1007" s="1"/>
      <c r="C1007" s="1"/>
      <c r="D1007" s="31"/>
      <c r="E1007" s="31"/>
      <c r="F1007" s="31"/>
      <c r="G1007" s="31"/>
      <c r="H1007" s="31"/>
      <c r="I1007" s="1"/>
      <c r="J1007" s="46"/>
      <c r="K1007" s="50"/>
      <c r="L1007" s="13"/>
      <c r="M1007" s="13"/>
      <c r="N1007" s="13"/>
      <c r="O1007" s="13"/>
      <c r="P1007" s="13"/>
      <c r="Q1007" s="13"/>
      <c r="R1007" s="1"/>
    </row>
    <row r="1008" spans="1:18" x14ac:dyDescent="0.3">
      <c r="A1008" s="6"/>
      <c r="B1008" s="1"/>
      <c r="C1008" s="1"/>
      <c r="D1008" s="31"/>
      <c r="E1008" s="31"/>
      <c r="F1008" s="31"/>
      <c r="G1008" s="31"/>
      <c r="H1008" s="31"/>
      <c r="I1008" s="1"/>
      <c r="J1008" s="46"/>
      <c r="K1008" s="50"/>
      <c r="L1008" s="13"/>
      <c r="M1008" s="13"/>
      <c r="N1008" s="13"/>
      <c r="O1008" s="13"/>
      <c r="P1008" s="13"/>
      <c r="Q1008" s="13"/>
      <c r="R1008" s="1"/>
    </row>
    <row r="1009" spans="1:18" x14ac:dyDescent="0.3">
      <c r="A1009" s="6"/>
      <c r="B1009" s="1"/>
      <c r="C1009" s="1"/>
      <c r="D1009" s="31"/>
      <c r="E1009" s="31"/>
      <c r="F1009" s="31"/>
      <c r="G1009" s="31"/>
      <c r="H1009" s="31"/>
      <c r="I1009" s="1"/>
      <c r="J1009" s="46"/>
      <c r="K1009" s="50"/>
      <c r="L1009" s="13"/>
      <c r="M1009" s="13"/>
      <c r="N1009" s="13"/>
      <c r="O1009" s="13"/>
      <c r="P1009" s="13"/>
      <c r="Q1009" s="13"/>
      <c r="R1009" s="1"/>
    </row>
    <row r="1010" spans="1:18" x14ac:dyDescent="0.3">
      <c r="A1010" s="6"/>
      <c r="B1010" s="1"/>
      <c r="C1010" s="1"/>
      <c r="D1010" s="31"/>
      <c r="E1010" s="31"/>
      <c r="F1010" s="31"/>
      <c r="G1010" s="31"/>
      <c r="H1010" s="31"/>
      <c r="I1010" s="1"/>
      <c r="J1010" s="46"/>
      <c r="K1010" s="50"/>
      <c r="L1010" s="13"/>
      <c r="M1010" s="13"/>
      <c r="N1010" s="13"/>
      <c r="O1010" s="13"/>
      <c r="P1010" s="13"/>
      <c r="Q1010" s="13"/>
      <c r="R1010" s="1"/>
    </row>
    <row r="1011" spans="1:18" x14ac:dyDescent="0.3">
      <c r="A1011" s="6"/>
      <c r="B1011" s="1"/>
      <c r="C1011" s="1"/>
      <c r="D1011" s="31"/>
      <c r="E1011" s="31"/>
      <c r="F1011" s="31"/>
      <c r="G1011" s="31"/>
      <c r="H1011" s="31"/>
      <c r="I1011" s="1"/>
      <c r="J1011" s="46"/>
      <c r="K1011" s="50"/>
      <c r="L1011" s="13"/>
      <c r="M1011" s="13"/>
      <c r="N1011" s="13"/>
      <c r="O1011" s="13"/>
      <c r="P1011" s="13"/>
      <c r="Q1011" s="13"/>
      <c r="R1011" s="1"/>
    </row>
    <row r="1012" spans="1:18" x14ac:dyDescent="0.3">
      <c r="A1012" s="6"/>
      <c r="B1012" s="1"/>
      <c r="C1012" s="1"/>
      <c r="D1012" s="31"/>
      <c r="E1012" s="31"/>
      <c r="F1012" s="31"/>
      <c r="G1012" s="31"/>
      <c r="H1012" s="31"/>
      <c r="I1012" s="1"/>
      <c r="J1012" s="46"/>
      <c r="K1012" s="50"/>
      <c r="L1012" s="13"/>
      <c r="M1012" s="13"/>
      <c r="N1012" s="13"/>
      <c r="O1012" s="13"/>
      <c r="P1012" s="13"/>
      <c r="Q1012" s="13"/>
      <c r="R1012" s="1"/>
    </row>
    <row r="1013" spans="1:18" x14ac:dyDescent="0.3">
      <c r="A1013" s="6"/>
      <c r="B1013" s="1"/>
      <c r="C1013" s="1"/>
      <c r="D1013" s="31"/>
      <c r="E1013" s="31"/>
      <c r="F1013" s="31"/>
      <c r="G1013" s="31"/>
      <c r="H1013" s="31"/>
      <c r="I1013" s="1"/>
      <c r="J1013" s="46"/>
      <c r="K1013" s="50"/>
      <c r="L1013" s="13"/>
      <c r="M1013" s="13"/>
      <c r="N1013" s="13"/>
      <c r="O1013" s="13"/>
      <c r="P1013" s="13"/>
      <c r="Q1013" s="13"/>
      <c r="R1013" s="1"/>
    </row>
    <row r="1014" spans="1:18" x14ac:dyDescent="0.3">
      <c r="A1014" s="6"/>
      <c r="B1014" s="1"/>
      <c r="C1014" s="1"/>
      <c r="D1014" s="31"/>
      <c r="E1014" s="31"/>
      <c r="F1014" s="31"/>
      <c r="G1014" s="31"/>
      <c r="H1014" s="31"/>
      <c r="I1014" s="1"/>
      <c r="J1014" s="46"/>
      <c r="K1014" s="50"/>
      <c r="L1014" s="13"/>
      <c r="M1014" s="13"/>
      <c r="N1014" s="13"/>
      <c r="O1014" s="13"/>
      <c r="P1014" s="13"/>
      <c r="Q1014" s="13"/>
      <c r="R1014" s="1"/>
    </row>
    <row r="1015" spans="1:18" x14ac:dyDescent="0.3">
      <c r="A1015" s="6"/>
      <c r="B1015" s="1"/>
      <c r="C1015" s="1"/>
      <c r="D1015" s="31"/>
      <c r="E1015" s="31"/>
      <c r="F1015" s="31"/>
      <c r="G1015" s="31"/>
      <c r="H1015" s="31"/>
      <c r="I1015" s="1"/>
      <c r="J1015" s="46"/>
      <c r="K1015" s="50"/>
      <c r="L1015" s="13"/>
      <c r="M1015" s="13"/>
      <c r="N1015" s="13"/>
      <c r="O1015" s="13"/>
      <c r="P1015" s="13"/>
      <c r="Q1015" s="13"/>
      <c r="R1015" s="1"/>
    </row>
    <row r="1016" spans="1:18" x14ac:dyDescent="0.3">
      <c r="A1016" s="6"/>
      <c r="B1016" s="60" t="s">
        <v>543</v>
      </c>
      <c r="C1016" s="60"/>
      <c r="D1016" s="60"/>
      <c r="E1016" s="60"/>
      <c r="F1016" s="60"/>
      <c r="G1016" s="60"/>
      <c r="H1016" s="60"/>
      <c r="I1016" s="1"/>
      <c r="J1016" s="46"/>
      <c r="K1016" s="50"/>
      <c r="L1016" s="13"/>
      <c r="M1016" s="13"/>
      <c r="N1016" s="13"/>
      <c r="O1016" s="13"/>
      <c r="P1016" s="13"/>
      <c r="Q1016" s="13"/>
      <c r="R1016" s="1"/>
    </row>
    <row r="1017" spans="1:18" x14ac:dyDescent="0.3">
      <c r="A1017" s="6"/>
      <c r="B1017" s="1"/>
      <c r="C1017" s="1"/>
      <c r="D1017" s="31"/>
      <c r="E1017" s="31"/>
      <c r="F1017" s="31"/>
      <c r="G1017" s="31"/>
      <c r="H1017" s="31"/>
      <c r="I1017" s="1"/>
      <c r="J1017" s="46"/>
      <c r="K1017" s="50"/>
      <c r="L1017" s="13"/>
      <c r="M1017" s="13"/>
      <c r="N1017" s="13"/>
      <c r="O1017" s="13"/>
      <c r="P1017" s="13"/>
      <c r="Q1017" s="13"/>
      <c r="R1017" s="1"/>
    </row>
    <row r="1018" spans="1:18" x14ac:dyDescent="0.3">
      <c r="A1018" s="6"/>
      <c r="B1018" s="1" t="s">
        <v>544</v>
      </c>
      <c r="C1018" s="1"/>
      <c r="D1018" s="31"/>
      <c r="E1018" s="31"/>
      <c r="F1018" s="31"/>
      <c r="G1018" s="31"/>
      <c r="H1018" s="31"/>
      <c r="I1018" s="1"/>
      <c r="J1018" s="46"/>
      <c r="K1018" s="50"/>
      <c r="L1018" s="13"/>
      <c r="M1018" s="13"/>
      <c r="N1018" s="13"/>
      <c r="O1018" s="13"/>
      <c r="P1018" s="13"/>
      <c r="Q1018" s="13"/>
      <c r="R1018" s="1"/>
    </row>
    <row r="1019" spans="1:18" x14ac:dyDescent="0.3">
      <c r="A1019" s="6"/>
      <c r="B1019" s="1"/>
      <c r="C1019" s="1"/>
      <c r="D1019" s="31"/>
      <c r="E1019" s="31"/>
      <c r="F1019" s="31"/>
      <c r="G1019" s="31"/>
      <c r="H1019" s="31"/>
      <c r="I1019" s="1"/>
      <c r="J1019" s="46"/>
      <c r="K1019" s="50"/>
      <c r="L1019" s="13"/>
      <c r="M1019" s="13"/>
      <c r="N1019" s="13"/>
      <c r="O1019" s="13"/>
      <c r="P1019" s="13"/>
      <c r="Q1019" s="13"/>
      <c r="R1019" s="1"/>
    </row>
    <row r="1020" spans="1:18" x14ac:dyDescent="0.3">
      <c r="A1020" s="6" t="s">
        <v>545</v>
      </c>
      <c r="B1020" s="1" t="s">
        <v>546</v>
      </c>
      <c r="C1020" s="1"/>
      <c r="D1020" s="61"/>
      <c r="E1020" s="61"/>
      <c r="F1020" s="29" t="s">
        <v>413</v>
      </c>
      <c r="G1020" s="61"/>
      <c r="H1020" s="61"/>
      <c r="I1020" s="1"/>
      <c r="J1020" s="46">
        <f>COUNTIF(L1020,K1020)</f>
        <v>0</v>
      </c>
      <c r="K1020" s="50">
        <v>105</v>
      </c>
      <c r="L1020" s="51">
        <f>D1020*G1020</f>
        <v>0</v>
      </c>
      <c r="M1020" s="13"/>
      <c r="N1020" s="13"/>
      <c r="O1020" s="13"/>
      <c r="P1020" s="13"/>
      <c r="Q1020" s="13"/>
      <c r="R1020" s="1"/>
    </row>
    <row r="1021" spans="1:18" x14ac:dyDescent="0.3">
      <c r="A1021" s="6"/>
      <c r="B1021" s="1"/>
      <c r="C1021" s="1"/>
      <c r="D1021" s="31"/>
      <c r="E1021" s="31"/>
      <c r="F1021" s="31"/>
      <c r="G1021" s="31"/>
      <c r="H1021" s="31"/>
      <c r="I1021" s="1"/>
      <c r="J1021" s="46"/>
      <c r="K1021" s="50"/>
      <c r="L1021" s="13"/>
      <c r="M1021" s="13"/>
      <c r="N1021" s="13"/>
      <c r="O1021" s="13"/>
      <c r="P1021" s="13"/>
      <c r="Q1021" s="13"/>
      <c r="R1021" s="1"/>
    </row>
    <row r="1022" spans="1:18" x14ac:dyDescent="0.3">
      <c r="A1022" s="6"/>
      <c r="B1022" s="1" t="s">
        <v>547</v>
      </c>
      <c r="C1022" s="1"/>
      <c r="D1022" s="31"/>
      <c r="E1022" s="31"/>
      <c r="F1022" s="31"/>
      <c r="G1022" s="31"/>
      <c r="H1022" s="31"/>
      <c r="I1022" s="1"/>
      <c r="J1022" s="46"/>
      <c r="K1022" s="50"/>
      <c r="L1022" s="13"/>
      <c r="M1022" s="13"/>
      <c r="N1022" s="13"/>
      <c r="O1022" s="13"/>
      <c r="P1022" s="13"/>
      <c r="Q1022" s="13"/>
      <c r="R1022" s="1"/>
    </row>
    <row r="1023" spans="1:18" x14ac:dyDescent="0.3">
      <c r="A1023" s="6"/>
      <c r="B1023" s="1"/>
      <c r="C1023" s="1"/>
      <c r="D1023" s="31"/>
      <c r="E1023" s="31"/>
      <c r="F1023" s="31"/>
      <c r="G1023" s="31"/>
      <c r="H1023" s="31"/>
      <c r="I1023" s="1"/>
      <c r="J1023" s="46"/>
      <c r="K1023" s="50"/>
      <c r="L1023" s="13"/>
      <c r="M1023" s="13"/>
      <c r="N1023" s="13"/>
      <c r="O1023" s="13"/>
      <c r="P1023" s="13"/>
      <c r="Q1023" s="13"/>
      <c r="R1023" s="1"/>
    </row>
    <row r="1024" spans="1:18" x14ac:dyDescent="0.3">
      <c r="A1024" s="6" t="s">
        <v>548</v>
      </c>
      <c r="B1024" s="1" t="s">
        <v>549</v>
      </c>
      <c r="C1024" s="1"/>
      <c r="D1024" s="61"/>
      <c r="E1024" s="61"/>
      <c r="F1024" s="61"/>
      <c r="G1024" s="61"/>
      <c r="H1024" s="61"/>
      <c r="I1024" s="1"/>
      <c r="J1024" s="46">
        <f t="shared" si="15"/>
        <v>0</v>
      </c>
      <c r="K1024" s="50">
        <v>60</v>
      </c>
      <c r="L1024" s="13"/>
      <c r="M1024" s="13"/>
      <c r="N1024" s="13"/>
      <c r="O1024" s="13"/>
      <c r="P1024" s="13"/>
      <c r="Q1024" s="13"/>
      <c r="R1024" s="1"/>
    </row>
    <row r="1025" spans="1:18" x14ac:dyDescent="0.3">
      <c r="A1025" s="7"/>
      <c r="B1025" s="8"/>
      <c r="C1025" s="8"/>
      <c r="D1025" s="38"/>
      <c r="E1025" s="38"/>
      <c r="F1025" s="38"/>
      <c r="G1025" s="38"/>
      <c r="H1025" s="38"/>
      <c r="I1025" s="8"/>
      <c r="J1025" s="47"/>
      <c r="K1025" s="50"/>
      <c r="L1025" s="13"/>
      <c r="M1025" s="13"/>
      <c r="N1025" s="13"/>
      <c r="O1025" s="13"/>
      <c r="P1025" s="13"/>
      <c r="Q1025" s="13"/>
      <c r="R1025" s="1"/>
    </row>
    <row r="1026" spans="1:18" x14ac:dyDescent="0.3">
      <c r="A1026" s="4"/>
      <c r="B1026" s="5"/>
      <c r="C1026" s="5"/>
      <c r="D1026" s="39"/>
      <c r="E1026" s="39"/>
      <c r="F1026" s="39"/>
      <c r="G1026" s="39"/>
      <c r="H1026" s="39"/>
      <c r="I1026" s="5"/>
      <c r="J1026" s="45"/>
      <c r="K1026" s="50"/>
      <c r="L1026" s="13"/>
      <c r="M1026" s="13"/>
      <c r="N1026" s="13"/>
      <c r="O1026" s="13"/>
      <c r="P1026" s="13"/>
      <c r="Q1026" s="13"/>
      <c r="R1026" s="1"/>
    </row>
    <row r="1027" spans="1:18" x14ac:dyDescent="0.3">
      <c r="A1027" s="6"/>
      <c r="B1027" s="1" t="s">
        <v>550</v>
      </c>
      <c r="C1027" s="1"/>
      <c r="D1027" s="31"/>
      <c r="E1027" s="31"/>
      <c r="F1027" s="31"/>
      <c r="G1027" s="31"/>
      <c r="H1027" s="31"/>
      <c r="I1027" s="1"/>
      <c r="J1027" s="46"/>
      <c r="K1027" s="50"/>
      <c r="L1027" s="13"/>
      <c r="M1027" s="13"/>
      <c r="N1027" s="13"/>
      <c r="O1027" s="13"/>
      <c r="P1027" s="13"/>
      <c r="Q1027" s="13"/>
      <c r="R1027" s="1"/>
    </row>
    <row r="1028" spans="1:18" x14ac:dyDescent="0.3">
      <c r="A1028" s="6"/>
      <c r="B1028" s="1" t="s">
        <v>551</v>
      </c>
      <c r="C1028" s="1"/>
      <c r="D1028" s="31"/>
      <c r="E1028" s="31"/>
      <c r="F1028" s="31"/>
      <c r="G1028" s="31"/>
      <c r="H1028" s="31"/>
      <c r="I1028" s="1"/>
      <c r="J1028" s="46"/>
      <c r="K1028" s="50"/>
      <c r="L1028" s="13"/>
      <c r="M1028" s="13"/>
      <c r="N1028" s="13"/>
      <c r="O1028" s="13"/>
      <c r="P1028" s="13"/>
      <c r="Q1028" s="13"/>
      <c r="R1028" s="1"/>
    </row>
    <row r="1029" spans="1:18" x14ac:dyDescent="0.3">
      <c r="A1029" s="6"/>
      <c r="B1029" s="1"/>
      <c r="C1029" s="1"/>
      <c r="D1029" s="31"/>
      <c r="E1029" s="31"/>
      <c r="F1029" s="31"/>
      <c r="G1029" s="31"/>
      <c r="H1029" s="31"/>
      <c r="I1029" s="1"/>
      <c r="J1029" s="46"/>
      <c r="K1029" s="50"/>
      <c r="L1029" s="13"/>
      <c r="M1029" s="13"/>
      <c r="N1029" s="13"/>
      <c r="O1029" s="13"/>
      <c r="P1029" s="13"/>
      <c r="Q1029" s="13"/>
      <c r="R1029" s="1"/>
    </row>
    <row r="1030" spans="1:18" x14ac:dyDescent="0.3">
      <c r="A1030" s="6"/>
      <c r="B1030" s="1"/>
      <c r="C1030" s="1"/>
      <c r="D1030" s="31"/>
      <c r="E1030" s="31"/>
      <c r="F1030" s="31"/>
      <c r="G1030" s="31"/>
      <c r="H1030" s="31"/>
      <c r="I1030" s="1"/>
      <c r="J1030" s="46"/>
      <c r="K1030" s="50"/>
      <c r="L1030" s="13"/>
      <c r="M1030" s="13"/>
      <c r="N1030" s="13"/>
      <c r="O1030" s="13"/>
      <c r="P1030" s="13"/>
      <c r="Q1030" s="13"/>
      <c r="R1030" s="1"/>
    </row>
    <row r="1031" spans="1:18" x14ac:dyDescent="0.3">
      <c r="A1031" s="6"/>
      <c r="B1031" s="1"/>
      <c r="C1031" s="1"/>
      <c r="D1031" s="31"/>
      <c r="E1031" s="31"/>
      <c r="F1031" s="31"/>
      <c r="G1031" s="31"/>
      <c r="H1031" s="31"/>
      <c r="I1031" s="1"/>
      <c r="J1031" s="46"/>
      <c r="K1031" s="50"/>
      <c r="L1031" s="13"/>
      <c r="M1031" s="13"/>
      <c r="N1031" s="13"/>
      <c r="O1031" s="13"/>
      <c r="P1031" s="13"/>
      <c r="Q1031" s="13"/>
      <c r="R1031" s="1"/>
    </row>
    <row r="1032" spans="1:18" x14ac:dyDescent="0.3">
      <c r="A1032" s="6"/>
      <c r="B1032" s="1"/>
      <c r="C1032" s="1"/>
      <c r="D1032" s="31"/>
      <c r="E1032" s="31"/>
      <c r="F1032" s="31"/>
      <c r="G1032" s="31"/>
      <c r="H1032" s="31"/>
      <c r="I1032" s="1"/>
      <c r="J1032" s="46"/>
      <c r="K1032" s="50"/>
      <c r="L1032" s="13"/>
      <c r="M1032" s="13"/>
      <c r="N1032" s="13"/>
      <c r="O1032" s="13"/>
      <c r="P1032" s="13"/>
      <c r="Q1032" s="13"/>
      <c r="R1032" s="1"/>
    </row>
    <row r="1033" spans="1:18" x14ac:dyDescent="0.3">
      <c r="A1033" s="6"/>
      <c r="B1033" s="1"/>
      <c r="C1033" s="1"/>
      <c r="D1033" s="31"/>
      <c r="E1033" s="31"/>
      <c r="F1033" s="31"/>
      <c r="G1033" s="31"/>
      <c r="H1033" s="31"/>
      <c r="I1033" s="1"/>
      <c r="J1033" s="46"/>
      <c r="K1033" s="50"/>
      <c r="L1033" s="13"/>
      <c r="M1033" s="13"/>
      <c r="N1033" s="13"/>
      <c r="O1033" s="13"/>
      <c r="P1033" s="13"/>
      <c r="Q1033" s="13"/>
      <c r="R1033" s="1"/>
    </row>
    <row r="1034" spans="1:18" x14ac:dyDescent="0.3">
      <c r="A1034" s="6"/>
      <c r="B1034" s="1"/>
      <c r="C1034" s="1"/>
      <c r="D1034" s="31"/>
      <c r="E1034" s="31"/>
      <c r="F1034" s="31"/>
      <c r="G1034" s="31"/>
      <c r="H1034" s="31"/>
      <c r="I1034" s="1"/>
      <c r="J1034" s="46"/>
      <c r="K1034" s="50"/>
      <c r="L1034" s="13"/>
      <c r="M1034" s="13"/>
      <c r="N1034" s="13"/>
      <c r="O1034" s="13"/>
      <c r="P1034" s="13"/>
      <c r="Q1034" s="13"/>
      <c r="R1034" s="1"/>
    </row>
    <row r="1035" spans="1:18" x14ac:dyDescent="0.3">
      <c r="A1035" s="6"/>
      <c r="B1035" s="1"/>
      <c r="C1035" s="1"/>
      <c r="D1035" s="31"/>
      <c r="E1035" s="31"/>
      <c r="F1035" s="31"/>
      <c r="G1035" s="31"/>
      <c r="H1035" s="31"/>
      <c r="I1035" s="1"/>
      <c r="J1035" s="46"/>
      <c r="K1035" s="50"/>
      <c r="L1035" s="13"/>
      <c r="M1035" s="13"/>
      <c r="N1035" s="13"/>
      <c r="O1035" s="13"/>
      <c r="P1035" s="13"/>
      <c r="Q1035" s="13"/>
      <c r="R1035" s="1"/>
    </row>
    <row r="1036" spans="1:18" x14ac:dyDescent="0.3">
      <c r="A1036" s="6"/>
      <c r="B1036" s="1"/>
      <c r="C1036" s="1"/>
      <c r="D1036" s="31"/>
      <c r="E1036" s="31"/>
      <c r="F1036" s="31"/>
      <c r="G1036" s="31"/>
      <c r="H1036" s="31"/>
      <c r="I1036" s="1"/>
      <c r="J1036" s="46"/>
      <c r="K1036" s="50"/>
      <c r="L1036" s="13"/>
      <c r="M1036" s="13"/>
      <c r="N1036" s="13"/>
      <c r="O1036" s="13"/>
      <c r="P1036" s="13"/>
      <c r="Q1036" s="13"/>
      <c r="R1036" s="1"/>
    </row>
    <row r="1037" spans="1:18" x14ac:dyDescent="0.3">
      <c r="A1037" s="6"/>
      <c r="B1037" s="1"/>
      <c r="C1037" s="1"/>
      <c r="D1037" s="31"/>
      <c r="E1037" s="31"/>
      <c r="F1037" s="31"/>
      <c r="G1037" s="31"/>
      <c r="H1037" s="31"/>
      <c r="I1037" s="1"/>
      <c r="J1037" s="46"/>
      <c r="K1037" s="50"/>
      <c r="L1037" s="13"/>
      <c r="M1037" s="13"/>
      <c r="N1037" s="13"/>
      <c r="O1037" s="13"/>
      <c r="P1037" s="13"/>
      <c r="Q1037" s="13"/>
      <c r="R1037" s="1"/>
    </row>
    <row r="1038" spans="1:18" x14ac:dyDescent="0.3">
      <c r="A1038" s="6"/>
      <c r="B1038" s="1"/>
      <c r="C1038" s="1"/>
      <c r="D1038" s="31"/>
      <c r="E1038" s="31"/>
      <c r="F1038" s="31"/>
      <c r="G1038" s="31"/>
      <c r="H1038" s="31"/>
      <c r="I1038" s="1"/>
      <c r="J1038" s="46"/>
      <c r="K1038" s="50"/>
      <c r="L1038" s="13"/>
      <c r="M1038" s="13"/>
      <c r="N1038" s="13"/>
      <c r="O1038" s="13"/>
      <c r="P1038" s="13"/>
      <c r="Q1038" s="13"/>
      <c r="R1038" s="1"/>
    </row>
    <row r="1039" spans="1:18" x14ac:dyDescent="0.3">
      <c r="A1039" s="6"/>
      <c r="B1039" s="1"/>
      <c r="C1039" s="1"/>
      <c r="D1039" s="31"/>
      <c r="E1039" s="31"/>
      <c r="F1039" s="31"/>
      <c r="G1039" s="31"/>
      <c r="H1039" s="31"/>
      <c r="I1039" s="1"/>
      <c r="J1039" s="46"/>
      <c r="K1039" s="50"/>
      <c r="L1039" s="13"/>
      <c r="M1039" s="13"/>
      <c r="N1039" s="13"/>
      <c r="O1039" s="13"/>
      <c r="P1039" s="13"/>
      <c r="Q1039" s="13"/>
      <c r="R1039" s="1"/>
    </row>
    <row r="1040" spans="1:18" x14ac:dyDescent="0.3">
      <c r="A1040" s="6"/>
      <c r="B1040" s="1"/>
      <c r="C1040" s="1"/>
      <c r="D1040" s="31"/>
      <c r="E1040" s="31"/>
      <c r="F1040" s="31"/>
      <c r="G1040" s="31"/>
      <c r="H1040" s="31"/>
      <c r="I1040" s="1"/>
      <c r="J1040" s="46"/>
      <c r="K1040" s="50"/>
      <c r="L1040" s="13"/>
      <c r="M1040" s="13"/>
      <c r="N1040" s="13"/>
      <c r="O1040" s="13"/>
      <c r="P1040" s="13"/>
      <c r="Q1040" s="13"/>
      <c r="R1040" s="1"/>
    </row>
    <row r="1041" spans="1:18" x14ac:dyDescent="0.3">
      <c r="A1041" s="6"/>
      <c r="B1041" s="1"/>
      <c r="C1041" s="1"/>
      <c r="D1041" s="31"/>
      <c r="E1041" s="31"/>
      <c r="F1041" s="31"/>
      <c r="G1041" s="31"/>
      <c r="H1041" s="31"/>
      <c r="I1041" s="1"/>
      <c r="J1041" s="46"/>
      <c r="K1041" s="50"/>
      <c r="L1041" s="13"/>
      <c r="M1041" s="13"/>
      <c r="N1041" s="13"/>
      <c r="O1041" s="13"/>
      <c r="P1041" s="13"/>
      <c r="Q1041" s="13"/>
      <c r="R1041" s="1"/>
    </row>
    <row r="1042" spans="1:18" ht="16.8" x14ac:dyDescent="0.3">
      <c r="A1042" s="6" t="s">
        <v>552</v>
      </c>
      <c r="B1042" s="1" t="s">
        <v>553</v>
      </c>
      <c r="C1042" s="1"/>
      <c r="D1042" s="61"/>
      <c r="E1042" s="61"/>
      <c r="F1042" s="61"/>
      <c r="G1042" s="61"/>
      <c r="H1042" s="61"/>
      <c r="I1042" s="1" t="s">
        <v>50</v>
      </c>
      <c r="J1042" s="46">
        <f t="shared" ref="J1042:J1046" si="16">COUNTIF(D1042,K1042)</f>
        <v>0</v>
      </c>
      <c r="K1042" s="50">
        <v>13.5</v>
      </c>
      <c r="L1042" s="13"/>
      <c r="M1042" s="13"/>
      <c r="N1042" s="13"/>
      <c r="O1042" s="13"/>
      <c r="P1042" s="13"/>
      <c r="Q1042" s="13"/>
      <c r="R1042" s="1"/>
    </row>
    <row r="1043" spans="1:18" x14ac:dyDescent="0.3">
      <c r="A1043" s="6"/>
      <c r="B1043" s="1"/>
      <c r="C1043" s="1"/>
      <c r="D1043" s="31"/>
      <c r="E1043" s="31"/>
      <c r="F1043" s="31"/>
      <c r="G1043" s="31"/>
      <c r="H1043" s="31"/>
      <c r="I1043" s="1"/>
      <c r="J1043" s="46"/>
      <c r="K1043" s="50"/>
      <c r="L1043" s="13"/>
      <c r="M1043" s="13"/>
      <c r="N1043" s="13"/>
      <c r="O1043" s="13"/>
      <c r="P1043" s="13"/>
      <c r="Q1043" s="13"/>
      <c r="R1043" s="1"/>
    </row>
    <row r="1044" spans="1:18" x14ac:dyDescent="0.3">
      <c r="A1044" s="6"/>
      <c r="B1044" s="1" t="s">
        <v>554</v>
      </c>
      <c r="C1044" s="1"/>
      <c r="D1044" s="31"/>
      <c r="E1044" s="31"/>
      <c r="F1044" s="31"/>
      <c r="G1044" s="31"/>
      <c r="H1044" s="31"/>
      <c r="I1044" s="1"/>
      <c r="J1044" s="46"/>
      <c r="K1044" s="50"/>
      <c r="L1044" s="13"/>
      <c r="M1044" s="13"/>
      <c r="N1044" s="13"/>
      <c r="O1044" s="13"/>
      <c r="P1044" s="13"/>
      <c r="Q1044" s="13"/>
      <c r="R1044" s="1"/>
    </row>
    <row r="1045" spans="1:18" x14ac:dyDescent="0.3">
      <c r="A1045" s="6"/>
      <c r="B1045" s="1"/>
      <c r="C1045" s="1"/>
      <c r="D1045" s="31"/>
      <c r="E1045" s="31"/>
      <c r="F1045" s="31"/>
      <c r="G1045" s="31"/>
      <c r="H1045" s="31"/>
      <c r="I1045" s="1"/>
      <c r="J1045" s="46"/>
      <c r="K1045" s="50"/>
      <c r="L1045" s="13"/>
      <c r="M1045" s="13"/>
      <c r="N1045" s="13"/>
      <c r="O1045" s="13"/>
      <c r="P1045" s="13"/>
      <c r="Q1045" s="13"/>
      <c r="R1045" s="1"/>
    </row>
    <row r="1046" spans="1:18" x14ac:dyDescent="0.3">
      <c r="A1046" s="6" t="s">
        <v>637</v>
      </c>
      <c r="B1046" s="1" t="s">
        <v>556</v>
      </c>
      <c r="C1046" s="1"/>
      <c r="D1046" s="61"/>
      <c r="E1046" s="61"/>
      <c r="F1046" s="61"/>
      <c r="G1046" s="61"/>
      <c r="H1046" s="61"/>
      <c r="I1046" s="1" t="s">
        <v>557</v>
      </c>
      <c r="J1046" s="46">
        <f t="shared" si="16"/>
        <v>0</v>
      </c>
      <c r="K1046" s="50">
        <v>216</v>
      </c>
      <c r="L1046" s="13"/>
      <c r="M1046" s="13"/>
      <c r="N1046" s="13"/>
      <c r="O1046" s="13"/>
      <c r="P1046" s="13"/>
      <c r="Q1046" s="13"/>
      <c r="R1046" s="1"/>
    </row>
    <row r="1047" spans="1:18" x14ac:dyDescent="0.3">
      <c r="A1047" s="7"/>
      <c r="B1047" s="8"/>
      <c r="C1047" s="8"/>
      <c r="D1047" s="38"/>
      <c r="E1047" s="38"/>
      <c r="F1047" s="38"/>
      <c r="G1047" s="38"/>
      <c r="H1047" s="38"/>
      <c r="I1047" s="8"/>
      <c r="J1047" s="47"/>
      <c r="K1047" s="50"/>
      <c r="L1047" s="13"/>
      <c r="M1047" s="13"/>
      <c r="N1047" s="13"/>
      <c r="O1047" s="13"/>
      <c r="P1047" s="13"/>
      <c r="Q1047" s="13"/>
      <c r="R1047" s="1"/>
    </row>
    <row r="1048" spans="1:18" x14ac:dyDescent="0.3">
      <c r="A1048" s="4"/>
      <c r="B1048" s="5"/>
      <c r="C1048" s="5"/>
      <c r="D1048" s="39"/>
      <c r="E1048" s="39"/>
      <c r="F1048" s="39"/>
      <c r="G1048" s="39"/>
      <c r="H1048" s="39"/>
      <c r="I1048" s="5"/>
      <c r="J1048" s="45"/>
      <c r="K1048" s="50"/>
      <c r="L1048" s="13"/>
      <c r="M1048" s="13"/>
      <c r="N1048" s="13"/>
      <c r="O1048" s="13"/>
      <c r="P1048" s="13"/>
      <c r="Q1048" s="13"/>
      <c r="R1048" s="1"/>
    </row>
    <row r="1049" spans="1:18" x14ac:dyDescent="0.3">
      <c r="A1049" s="6"/>
      <c r="B1049" s="1" t="s">
        <v>558</v>
      </c>
      <c r="C1049" s="1"/>
      <c r="D1049" s="31"/>
      <c r="E1049" s="31"/>
      <c r="F1049" s="31"/>
      <c r="G1049" s="31"/>
      <c r="H1049" s="31"/>
      <c r="I1049" s="1"/>
      <c r="J1049" s="46"/>
      <c r="K1049" s="50"/>
      <c r="L1049" s="13"/>
      <c r="M1049" s="13"/>
      <c r="N1049" s="13"/>
      <c r="O1049" s="13"/>
      <c r="P1049" s="13"/>
      <c r="Q1049" s="13"/>
      <c r="R1049" s="1"/>
    </row>
    <row r="1050" spans="1:18" x14ac:dyDescent="0.3">
      <c r="A1050" s="6"/>
      <c r="B1050" s="1"/>
      <c r="C1050" s="1"/>
      <c r="D1050" s="31"/>
      <c r="E1050" s="31"/>
      <c r="F1050" s="31"/>
      <c r="G1050" s="31"/>
      <c r="H1050" s="31"/>
      <c r="I1050" s="1"/>
      <c r="J1050" s="46"/>
      <c r="K1050" s="50"/>
      <c r="L1050" s="13"/>
      <c r="M1050" s="13"/>
      <c r="N1050" s="13"/>
      <c r="O1050" s="13"/>
      <c r="P1050" s="13"/>
      <c r="Q1050" s="13"/>
      <c r="R1050" s="1"/>
    </row>
    <row r="1051" spans="1:18" x14ac:dyDescent="0.3">
      <c r="A1051" s="6"/>
      <c r="B1051" s="1"/>
      <c r="C1051" s="1"/>
      <c r="D1051" s="31"/>
      <c r="E1051" s="31"/>
      <c r="F1051" s="31"/>
      <c r="G1051" s="31"/>
      <c r="H1051" s="31"/>
      <c r="I1051" s="1"/>
      <c r="J1051" s="46"/>
      <c r="K1051" s="50"/>
      <c r="L1051" s="13"/>
      <c r="M1051" s="13"/>
      <c r="N1051" s="13"/>
      <c r="O1051" s="13"/>
      <c r="P1051" s="13"/>
      <c r="Q1051" s="13"/>
      <c r="R1051" s="1"/>
    </row>
    <row r="1052" spans="1:18" x14ac:dyDescent="0.3">
      <c r="A1052" s="6"/>
      <c r="B1052" s="1"/>
      <c r="C1052" s="1"/>
      <c r="D1052" s="31"/>
      <c r="E1052" s="31"/>
      <c r="F1052" s="31"/>
      <c r="G1052" s="31"/>
      <c r="H1052" s="31"/>
      <c r="I1052" s="1"/>
      <c r="J1052" s="46"/>
      <c r="K1052" s="50"/>
      <c r="L1052" s="13"/>
      <c r="M1052" s="13"/>
      <c r="N1052" s="13"/>
      <c r="O1052" s="13"/>
      <c r="P1052" s="13"/>
      <c r="Q1052" s="13"/>
      <c r="R1052" s="1"/>
    </row>
    <row r="1053" spans="1:18" x14ac:dyDescent="0.3">
      <c r="A1053" s="6"/>
      <c r="B1053" s="1"/>
      <c r="C1053" s="1"/>
      <c r="D1053" s="31"/>
      <c r="E1053" s="31"/>
      <c r="F1053" s="31"/>
      <c r="G1053" s="31"/>
      <c r="H1053" s="31"/>
      <c r="I1053" s="1"/>
      <c r="J1053" s="46"/>
      <c r="K1053" s="50"/>
      <c r="L1053" s="13"/>
      <c r="M1053" s="13"/>
      <c r="N1053" s="13"/>
      <c r="O1053" s="13"/>
      <c r="P1053" s="13"/>
      <c r="Q1053" s="13"/>
      <c r="R1053" s="1"/>
    </row>
    <row r="1054" spans="1:18" x14ac:dyDescent="0.3">
      <c r="A1054" s="6"/>
      <c r="B1054" s="1"/>
      <c r="C1054" s="1"/>
      <c r="D1054" s="31"/>
      <c r="E1054" s="31"/>
      <c r="F1054" s="31"/>
      <c r="G1054" s="31"/>
      <c r="H1054" s="31"/>
      <c r="I1054" s="1"/>
      <c r="J1054" s="46"/>
      <c r="K1054" s="50"/>
      <c r="L1054" s="13"/>
      <c r="M1054" s="13"/>
      <c r="N1054" s="13"/>
      <c r="O1054" s="13"/>
      <c r="P1054" s="13"/>
      <c r="Q1054" s="13"/>
      <c r="R1054" s="1"/>
    </row>
    <row r="1055" spans="1:18" x14ac:dyDescent="0.3">
      <c r="A1055" s="6"/>
      <c r="B1055" s="1"/>
      <c r="C1055" s="1"/>
      <c r="D1055" s="31"/>
      <c r="E1055" s="31"/>
      <c r="F1055" s="31"/>
      <c r="G1055" s="31"/>
      <c r="H1055" s="31"/>
      <c r="I1055" s="1"/>
      <c r="J1055" s="46"/>
      <c r="K1055" s="50"/>
      <c r="L1055" s="13"/>
      <c r="M1055" s="13"/>
      <c r="N1055" s="13"/>
      <c r="O1055" s="13"/>
      <c r="P1055" s="13"/>
      <c r="Q1055" s="13"/>
      <c r="R1055" s="1"/>
    </row>
    <row r="1056" spans="1:18" x14ac:dyDescent="0.3">
      <c r="A1056" s="6"/>
      <c r="B1056" s="1"/>
      <c r="C1056" s="1"/>
      <c r="D1056" s="31"/>
      <c r="E1056" s="31"/>
      <c r="F1056" s="31"/>
      <c r="G1056" s="31"/>
      <c r="H1056" s="31"/>
      <c r="I1056" s="1"/>
      <c r="J1056" s="46"/>
      <c r="K1056" s="50"/>
      <c r="L1056" s="13"/>
      <c r="M1056" s="13"/>
      <c r="N1056" s="13"/>
      <c r="O1056" s="13"/>
      <c r="P1056" s="13"/>
      <c r="Q1056" s="13"/>
      <c r="R1056" s="1"/>
    </row>
    <row r="1057" spans="1:18" x14ac:dyDescent="0.3">
      <c r="A1057" s="6"/>
      <c r="B1057" s="1"/>
      <c r="C1057" s="1"/>
      <c r="D1057" s="31"/>
      <c r="E1057" s="31"/>
      <c r="F1057" s="31"/>
      <c r="G1057" s="31"/>
      <c r="H1057" s="31"/>
      <c r="I1057" s="1"/>
      <c r="J1057" s="46"/>
      <c r="K1057" s="50"/>
      <c r="L1057" s="13"/>
      <c r="M1057" s="13"/>
      <c r="N1057" s="13"/>
      <c r="O1057" s="13"/>
      <c r="P1057" s="13"/>
      <c r="Q1057" s="13"/>
      <c r="R1057" s="1"/>
    </row>
    <row r="1058" spans="1:18" x14ac:dyDescent="0.3">
      <c r="A1058" s="6" t="s">
        <v>638</v>
      </c>
      <c r="B1058" s="1" t="s">
        <v>560</v>
      </c>
      <c r="C1058" s="1"/>
      <c r="D1058" s="31"/>
      <c r="E1058" s="31"/>
      <c r="F1058" s="31"/>
      <c r="G1058" s="31"/>
      <c r="H1058" s="31"/>
      <c r="I1058" s="1"/>
      <c r="J1058" s="46">
        <f>COUNTIF(D1062,K1058)</f>
        <v>0</v>
      </c>
      <c r="K1058" s="50" t="s">
        <v>478</v>
      </c>
      <c r="L1058" s="13"/>
      <c r="M1058" s="13"/>
      <c r="N1058" s="13"/>
      <c r="O1058" s="13"/>
      <c r="P1058" s="13"/>
      <c r="Q1058" s="13"/>
      <c r="R1058" s="1"/>
    </row>
    <row r="1059" spans="1:18" x14ac:dyDescent="0.3">
      <c r="A1059" s="6"/>
      <c r="B1059" s="1"/>
      <c r="C1059" s="1"/>
      <c r="D1059" s="31"/>
      <c r="E1059" s="31"/>
      <c r="F1059" s="31"/>
      <c r="G1059" s="31"/>
      <c r="H1059" s="31"/>
      <c r="I1059" s="1"/>
      <c r="J1059" s="46"/>
      <c r="K1059" s="50"/>
      <c r="L1059" s="13"/>
      <c r="M1059" s="13"/>
      <c r="N1059" s="13"/>
      <c r="O1059" s="13"/>
      <c r="P1059" s="13"/>
      <c r="Q1059" s="13"/>
      <c r="R1059" s="1"/>
    </row>
    <row r="1060" spans="1:18" x14ac:dyDescent="0.3">
      <c r="A1060" s="6"/>
      <c r="B1060" s="1" t="s">
        <v>561</v>
      </c>
      <c r="C1060" s="1"/>
      <c r="D1060" s="49"/>
      <c r="E1060" s="31"/>
      <c r="F1060" s="31"/>
      <c r="G1060" s="31"/>
      <c r="H1060" s="31"/>
      <c r="I1060" s="1"/>
      <c r="J1060" s="46"/>
      <c r="K1060" s="50"/>
      <c r="L1060" s="13"/>
      <c r="M1060" s="13"/>
      <c r="N1060" s="13"/>
      <c r="O1060" s="13"/>
      <c r="P1060" s="13"/>
      <c r="Q1060" s="13"/>
      <c r="R1060" s="1"/>
    </row>
    <row r="1061" spans="1:18" x14ac:dyDescent="0.3">
      <c r="A1061" s="6"/>
      <c r="B1061" s="1"/>
      <c r="C1061" s="1"/>
      <c r="D1061" s="29"/>
      <c r="E1061" s="31"/>
      <c r="F1061" s="31"/>
      <c r="G1061" s="31"/>
      <c r="H1061" s="31"/>
      <c r="I1061" s="1"/>
      <c r="J1061" s="46"/>
      <c r="K1061" s="50"/>
      <c r="L1061" s="13"/>
      <c r="M1061" s="13"/>
      <c r="N1061" s="13"/>
      <c r="O1061" s="13"/>
      <c r="P1061" s="13"/>
      <c r="Q1061" s="13"/>
      <c r="R1061" s="1"/>
    </row>
    <row r="1062" spans="1:18" x14ac:dyDescent="0.3">
      <c r="A1062" s="6"/>
      <c r="B1062" s="1" t="s">
        <v>562</v>
      </c>
      <c r="C1062" s="1"/>
      <c r="D1062" s="49"/>
      <c r="E1062" s="31"/>
      <c r="F1062" s="31"/>
      <c r="G1062" s="31"/>
      <c r="H1062" s="31"/>
      <c r="I1062" s="1"/>
      <c r="J1062" s="46"/>
      <c r="K1062" s="50"/>
      <c r="L1062" s="13"/>
      <c r="M1062" s="13"/>
      <c r="N1062" s="13"/>
      <c r="O1062" s="13"/>
      <c r="P1062" s="13"/>
      <c r="Q1062" s="13"/>
      <c r="R1062" s="1"/>
    </row>
    <row r="1063" spans="1:18" x14ac:dyDescent="0.3">
      <c r="A1063" s="6"/>
      <c r="B1063" s="1"/>
      <c r="C1063" s="1"/>
      <c r="D1063" s="29"/>
      <c r="E1063" s="31"/>
      <c r="F1063" s="31"/>
      <c r="G1063" s="31"/>
      <c r="H1063" s="31"/>
      <c r="I1063" s="1"/>
      <c r="J1063" s="46"/>
      <c r="K1063" s="50"/>
      <c r="L1063" s="13"/>
      <c r="M1063" s="13"/>
      <c r="N1063" s="13"/>
      <c r="O1063" s="13"/>
      <c r="P1063" s="13"/>
      <c r="Q1063" s="13"/>
      <c r="R1063" s="1"/>
    </row>
    <row r="1064" spans="1:18" x14ac:dyDescent="0.3">
      <c r="A1064" s="6"/>
      <c r="B1064" s="1" t="s">
        <v>563</v>
      </c>
      <c r="C1064" s="1"/>
      <c r="D1064" s="49"/>
      <c r="E1064" s="31"/>
      <c r="F1064" s="31"/>
      <c r="G1064" s="31"/>
      <c r="H1064" s="31"/>
      <c r="I1064" s="1"/>
      <c r="J1064" s="46"/>
      <c r="K1064" s="50"/>
      <c r="L1064" s="13"/>
      <c r="M1064" s="13"/>
      <c r="N1064" s="13"/>
      <c r="O1064" s="13"/>
      <c r="P1064" s="13"/>
      <c r="Q1064" s="13"/>
      <c r="R1064" s="1"/>
    </row>
    <row r="1065" spans="1:18" x14ac:dyDescent="0.3">
      <c r="A1065" s="6"/>
      <c r="B1065" s="1"/>
      <c r="C1065" s="1"/>
      <c r="D1065" s="29"/>
      <c r="E1065" s="31"/>
      <c r="F1065" s="31"/>
      <c r="G1065" s="31"/>
      <c r="H1065" s="31"/>
      <c r="I1065" s="1"/>
      <c r="J1065" s="46"/>
      <c r="K1065" s="50"/>
      <c r="L1065" s="13"/>
      <c r="M1065" s="13"/>
      <c r="N1065" s="13"/>
      <c r="O1065" s="13"/>
      <c r="P1065" s="13"/>
      <c r="Q1065" s="13"/>
      <c r="R1065" s="1"/>
    </row>
    <row r="1066" spans="1:18" x14ac:dyDescent="0.3">
      <c r="A1066" s="6"/>
      <c r="B1066" s="1" t="s">
        <v>564</v>
      </c>
      <c r="C1066" s="1"/>
      <c r="D1066" s="49"/>
      <c r="E1066" s="31"/>
      <c r="F1066" s="31"/>
      <c r="G1066" s="31"/>
      <c r="H1066" s="31"/>
      <c r="I1066" s="1"/>
      <c r="J1066" s="46"/>
      <c r="K1066" s="50"/>
      <c r="L1066" s="13"/>
      <c r="M1066" s="13"/>
      <c r="N1066" s="13"/>
      <c r="O1066" s="13"/>
      <c r="P1066" s="13"/>
      <c r="Q1066" s="13"/>
      <c r="R1066" s="1"/>
    </row>
    <row r="1067" spans="1:18" x14ac:dyDescent="0.3">
      <c r="A1067" s="6"/>
      <c r="B1067" s="1"/>
      <c r="C1067" s="1"/>
      <c r="D1067" s="29"/>
      <c r="E1067" s="31"/>
      <c r="F1067" s="31"/>
      <c r="G1067" s="31"/>
      <c r="H1067" s="31"/>
      <c r="I1067" s="1"/>
      <c r="J1067" s="46"/>
      <c r="K1067" s="50"/>
      <c r="L1067" s="13"/>
      <c r="M1067" s="13"/>
      <c r="N1067" s="13"/>
      <c r="O1067" s="13"/>
      <c r="P1067" s="13"/>
      <c r="Q1067" s="13"/>
      <c r="R1067" s="1"/>
    </row>
    <row r="1068" spans="1:18" x14ac:dyDescent="0.3">
      <c r="A1068" s="6" t="s">
        <v>639</v>
      </c>
      <c r="B1068" s="1" t="s">
        <v>566</v>
      </c>
      <c r="C1068" s="1"/>
      <c r="D1068" s="29"/>
      <c r="E1068" s="31"/>
      <c r="F1068" s="31"/>
      <c r="G1068" s="31"/>
      <c r="H1068" s="31"/>
      <c r="I1068" s="1"/>
      <c r="J1068" s="46">
        <f>COUNTIF(D1076,K1068)</f>
        <v>0</v>
      </c>
      <c r="K1068" s="50" t="s">
        <v>478</v>
      </c>
      <c r="L1068" s="13"/>
      <c r="M1068" s="13"/>
      <c r="N1068" s="13"/>
      <c r="O1068" s="13"/>
      <c r="P1068" s="13"/>
      <c r="Q1068" s="13"/>
      <c r="R1068" s="1"/>
    </row>
    <row r="1069" spans="1:18" x14ac:dyDescent="0.3">
      <c r="A1069" s="6"/>
      <c r="B1069" s="1"/>
      <c r="C1069" s="1"/>
      <c r="D1069" s="29"/>
      <c r="E1069" s="31"/>
      <c r="F1069" s="31"/>
      <c r="G1069" s="31"/>
      <c r="H1069" s="31"/>
      <c r="I1069" s="1"/>
      <c r="J1069" s="46"/>
      <c r="K1069" s="50"/>
      <c r="L1069" s="13"/>
      <c r="M1069" s="13"/>
      <c r="N1069" s="13"/>
      <c r="O1069" s="13"/>
      <c r="P1069" s="13"/>
      <c r="Q1069" s="13"/>
      <c r="R1069" s="1"/>
    </row>
    <row r="1070" spans="1:18" x14ac:dyDescent="0.3">
      <c r="A1070" s="6"/>
      <c r="B1070" s="1" t="s">
        <v>561</v>
      </c>
      <c r="C1070" s="1"/>
      <c r="D1070" s="49"/>
      <c r="E1070" s="31"/>
      <c r="F1070" s="31"/>
      <c r="G1070" s="31"/>
      <c r="H1070" s="31"/>
      <c r="I1070" s="1"/>
      <c r="J1070" s="46"/>
      <c r="K1070" s="50"/>
      <c r="L1070" s="13"/>
      <c r="M1070" s="13"/>
      <c r="N1070" s="13"/>
      <c r="O1070" s="13"/>
      <c r="P1070" s="13"/>
      <c r="Q1070" s="13"/>
      <c r="R1070" s="1"/>
    </row>
    <row r="1071" spans="1:18" x14ac:dyDescent="0.3">
      <c r="A1071" s="6"/>
      <c r="B1071" s="1"/>
      <c r="C1071" s="1"/>
      <c r="D1071" s="29"/>
      <c r="E1071" s="31"/>
      <c r="F1071" s="31"/>
      <c r="G1071" s="31"/>
      <c r="H1071" s="31"/>
      <c r="I1071" s="1"/>
      <c r="J1071" s="46"/>
      <c r="K1071" s="50"/>
      <c r="L1071" s="13"/>
      <c r="M1071" s="13"/>
      <c r="N1071" s="13"/>
      <c r="O1071" s="13"/>
      <c r="P1071" s="13"/>
      <c r="Q1071" s="13"/>
      <c r="R1071" s="1"/>
    </row>
    <row r="1072" spans="1:18" x14ac:dyDescent="0.3">
      <c r="A1072" s="6"/>
      <c r="B1072" s="1" t="s">
        <v>562</v>
      </c>
      <c r="C1072" s="1"/>
      <c r="D1072" s="49"/>
      <c r="E1072" s="31"/>
      <c r="F1072" s="31"/>
      <c r="G1072" s="31"/>
      <c r="H1072" s="31"/>
      <c r="I1072" s="1"/>
      <c r="J1072" s="46"/>
      <c r="K1072" s="50"/>
      <c r="L1072" s="13"/>
      <c r="M1072" s="13"/>
      <c r="N1072" s="13"/>
      <c r="O1072" s="13"/>
      <c r="P1072" s="13"/>
      <c r="Q1072" s="13"/>
      <c r="R1072" s="1"/>
    </row>
    <row r="1073" spans="1:18" x14ac:dyDescent="0.3">
      <c r="A1073" s="6"/>
      <c r="B1073" s="1"/>
      <c r="C1073" s="1"/>
      <c r="D1073" s="29"/>
      <c r="E1073" s="31"/>
      <c r="F1073" s="31"/>
      <c r="G1073" s="31"/>
      <c r="H1073" s="31"/>
      <c r="I1073" s="1"/>
      <c r="J1073" s="46"/>
      <c r="K1073" s="50"/>
      <c r="L1073" s="13"/>
      <c r="M1073" s="13"/>
      <c r="N1073" s="13"/>
      <c r="O1073" s="13"/>
      <c r="P1073" s="13"/>
      <c r="Q1073" s="13"/>
      <c r="R1073" s="1"/>
    </row>
    <row r="1074" spans="1:18" x14ac:dyDescent="0.3">
      <c r="A1074" s="6"/>
      <c r="B1074" s="1" t="s">
        <v>563</v>
      </c>
      <c r="C1074" s="1"/>
      <c r="D1074" s="49"/>
      <c r="E1074" s="31"/>
      <c r="F1074" s="31"/>
      <c r="G1074" s="31"/>
      <c r="H1074" s="31"/>
      <c r="I1074" s="1"/>
      <c r="J1074" s="46"/>
      <c r="K1074" s="50"/>
      <c r="L1074" s="13"/>
      <c r="M1074" s="13"/>
      <c r="N1074" s="13"/>
      <c r="O1074" s="13"/>
      <c r="P1074" s="13"/>
      <c r="Q1074" s="13"/>
      <c r="R1074" s="1"/>
    </row>
    <row r="1075" spans="1:18" x14ac:dyDescent="0.3">
      <c r="A1075" s="6"/>
      <c r="B1075" s="1"/>
      <c r="C1075" s="1"/>
      <c r="D1075" s="29"/>
      <c r="E1075" s="31"/>
      <c r="F1075" s="31"/>
      <c r="G1075" s="31"/>
      <c r="H1075" s="31"/>
      <c r="I1075" s="1"/>
      <c r="J1075" s="46"/>
      <c r="K1075" s="50"/>
      <c r="L1075" s="13"/>
      <c r="M1075" s="13"/>
      <c r="N1075" s="13"/>
      <c r="O1075" s="13"/>
      <c r="P1075" s="13"/>
      <c r="Q1075" s="13"/>
      <c r="R1075" s="1"/>
    </row>
    <row r="1076" spans="1:18" x14ac:dyDescent="0.3">
      <c r="A1076" s="6"/>
      <c r="B1076" s="1" t="s">
        <v>564</v>
      </c>
      <c r="C1076" s="1"/>
      <c r="D1076" s="49"/>
      <c r="E1076" s="31"/>
      <c r="F1076" s="31"/>
      <c r="G1076" s="31"/>
      <c r="H1076" s="31"/>
      <c r="I1076" s="1"/>
      <c r="J1076" s="46"/>
      <c r="K1076" s="50"/>
      <c r="L1076" s="13"/>
      <c r="M1076" s="13"/>
      <c r="N1076" s="13"/>
      <c r="O1076" s="13"/>
      <c r="P1076" s="13"/>
      <c r="Q1076" s="13"/>
      <c r="R1076" s="1"/>
    </row>
    <row r="1077" spans="1:18" x14ac:dyDescent="0.3">
      <c r="A1077" s="6"/>
      <c r="B1077" s="1"/>
      <c r="C1077" s="1"/>
      <c r="D1077" s="32"/>
      <c r="E1077" s="31"/>
      <c r="F1077" s="31"/>
      <c r="G1077" s="31"/>
      <c r="H1077" s="31"/>
      <c r="I1077" s="1"/>
      <c r="J1077" s="46"/>
      <c r="K1077" s="50"/>
      <c r="L1077" s="13"/>
      <c r="M1077" s="13"/>
      <c r="N1077" s="13"/>
      <c r="O1077" s="13"/>
      <c r="P1077" s="13"/>
      <c r="Q1077" s="13"/>
      <c r="R1077" s="1"/>
    </row>
    <row r="1078" spans="1:18" x14ac:dyDescent="0.3">
      <c r="A1078" s="4"/>
      <c r="B1078" s="5"/>
      <c r="C1078" s="5"/>
      <c r="D1078" s="59"/>
      <c r="E1078" s="39"/>
      <c r="F1078" s="39"/>
      <c r="G1078" s="39"/>
      <c r="H1078" s="39"/>
      <c r="I1078" s="5"/>
      <c r="J1078" s="45"/>
      <c r="K1078" s="57"/>
      <c r="L1078" s="13"/>
      <c r="M1078" s="13"/>
      <c r="N1078" s="13"/>
      <c r="O1078" s="13"/>
      <c r="P1078" s="13"/>
      <c r="Q1078" s="13"/>
      <c r="R1078" s="1"/>
    </row>
    <row r="1079" spans="1:18" x14ac:dyDescent="0.3">
      <c r="A1079" s="6"/>
      <c r="B1079" s="1" t="s">
        <v>640</v>
      </c>
      <c r="C1079" s="1"/>
      <c r="D1079" s="32"/>
      <c r="E1079" s="31"/>
      <c r="F1079" s="31"/>
      <c r="G1079" s="31"/>
      <c r="H1079" s="31"/>
      <c r="I1079" s="1"/>
      <c r="J1079" s="46"/>
      <c r="K1079" s="57"/>
      <c r="L1079" s="13"/>
      <c r="M1079" s="13"/>
      <c r="N1079" s="13"/>
      <c r="O1079" s="13"/>
      <c r="P1079" s="13"/>
      <c r="Q1079" s="13"/>
      <c r="R1079" s="1"/>
    </row>
    <row r="1080" spans="1:18" x14ac:dyDescent="0.3">
      <c r="A1080" s="6"/>
      <c r="B1080" s="1"/>
      <c r="C1080" s="1"/>
      <c r="D1080" s="32"/>
      <c r="E1080" s="31"/>
      <c r="F1080" s="31"/>
      <c r="G1080" s="31"/>
      <c r="H1080" s="31"/>
      <c r="I1080" s="1"/>
      <c r="J1080" s="46"/>
      <c r="K1080" s="57"/>
      <c r="L1080" s="13"/>
      <c r="M1080" s="13"/>
      <c r="N1080" s="13"/>
      <c r="O1080" s="13"/>
      <c r="P1080" s="13"/>
      <c r="Q1080" s="13"/>
      <c r="R1080" s="1"/>
    </row>
    <row r="1081" spans="1:18" x14ac:dyDescent="0.3">
      <c r="A1081" s="6" t="s">
        <v>555</v>
      </c>
      <c r="B1081" s="1" t="s">
        <v>641</v>
      </c>
      <c r="C1081" s="10" t="s">
        <v>3</v>
      </c>
      <c r="D1081" s="61"/>
      <c r="E1081" s="61"/>
      <c r="F1081" s="61"/>
      <c r="G1081" s="61"/>
      <c r="H1081" s="61"/>
      <c r="I1081" s="1"/>
      <c r="J1081" s="46">
        <f>COUNTIF(D1081,K1081)</f>
        <v>0</v>
      </c>
      <c r="K1081" s="53" t="s">
        <v>644</v>
      </c>
      <c r="L1081" s="13"/>
      <c r="M1081" s="13"/>
      <c r="N1081" s="13"/>
      <c r="O1081" s="13"/>
      <c r="P1081" s="13"/>
      <c r="Q1081" s="13"/>
      <c r="R1081" s="1"/>
    </row>
    <row r="1082" spans="1:18" x14ac:dyDescent="0.3">
      <c r="A1082" s="6"/>
      <c r="B1082" s="1"/>
      <c r="C1082" s="9"/>
      <c r="D1082" s="32"/>
      <c r="E1082" s="31"/>
      <c r="F1082" s="31"/>
      <c r="G1082" s="31"/>
      <c r="H1082" s="31"/>
      <c r="I1082" s="1"/>
      <c r="J1082" s="46"/>
      <c r="K1082" s="53"/>
      <c r="L1082" s="13"/>
      <c r="M1082" s="13"/>
      <c r="N1082" s="13"/>
      <c r="O1082" s="13"/>
      <c r="P1082" s="13"/>
      <c r="Q1082" s="13"/>
      <c r="R1082" s="1"/>
    </row>
    <row r="1083" spans="1:18" x14ac:dyDescent="0.3">
      <c r="A1083" s="6" t="s">
        <v>559</v>
      </c>
      <c r="B1083" s="1" t="s">
        <v>642</v>
      </c>
      <c r="C1083" s="10" t="s">
        <v>3</v>
      </c>
      <c r="D1083" s="61"/>
      <c r="E1083" s="61"/>
      <c r="F1083" s="61"/>
      <c r="G1083" s="61"/>
      <c r="H1083" s="61"/>
      <c r="I1083" s="1"/>
      <c r="J1083" s="46">
        <f>COUNTIF(D1083,K1083)</f>
        <v>0</v>
      </c>
      <c r="K1083" s="53" t="s">
        <v>645</v>
      </c>
      <c r="L1083" s="13"/>
      <c r="M1083" s="13"/>
      <c r="N1083" s="13"/>
      <c r="O1083" s="13"/>
      <c r="P1083" s="13"/>
      <c r="Q1083" s="13"/>
      <c r="R1083" s="1"/>
    </row>
    <row r="1084" spans="1:18" x14ac:dyDescent="0.3">
      <c r="A1084" s="6"/>
      <c r="B1084" s="1"/>
      <c r="C1084" s="9"/>
      <c r="D1084" s="32"/>
      <c r="E1084" s="31"/>
      <c r="F1084" s="31"/>
      <c r="G1084" s="31"/>
      <c r="H1084" s="31"/>
      <c r="I1084" s="1"/>
      <c r="J1084" s="46"/>
      <c r="K1084" s="53"/>
      <c r="L1084" s="13"/>
      <c r="M1084" s="13"/>
      <c r="N1084" s="13"/>
      <c r="O1084" s="13"/>
      <c r="P1084" s="13"/>
      <c r="Q1084" s="13"/>
      <c r="R1084" s="1"/>
    </row>
    <row r="1085" spans="1:18" x14ac:dyDescent="0.3">
      <c r="A1085" s="6" t="s">
        <v>565</v>
      </c>
      <c r="B1085" s="1" t="s">
        <v>643</v>
      </c>
      <c r="C1085" s="10" t="s">
        <v>3</v>
      </c>
      <c r="D1085" s="61"/>
      <c r="E1085" s="61"/>
      <c r="F1085" s="61"/>
      <c r="G1085" s="61"/>
      <c r="H1085" s="61"/>
      <c r="I1085" s="1"/>
      <c r="J1085" s="46">
        <f>COUNTIF(D1085,K1085)</f>
        <v>0</v>
      </c>
      <c r="K1085" s="58" t="s">
        <v>646</v>
      </c>
      <c r="L1085" s="13"/>
      <c r="M1085" s="13"/>
      <c r="N1085" s="13"/>
      <c r="O1085" s="13"/>
      <c r="P1085" s="13"/>
      <c r="Q1085" s="13"/>
      <c r="R1085" s="1"/>
    </row>
    <row r="1086" spans="1:18" x14ac:dyDescent="0.3">
      <c r="A1086" s="7"/>
      <c r="B1086" s="8"/>
      <c r="C1086" s="8"/>
      <c r="D1086" s="30"/>
      <c r="E1086" s="38"/>
      <c r="F1086" s="38"/>
      <c r="G1086" s="38"/>
      <c r="H1086" s="38"/>
      <c r="I1086" s="8"/>
      <c r="J1086" s="47"/>
      <c r="K1086" s="57"/>
      <c r="L1086" s="13"/>
      <c r="M1086" s="13"/>
      <c r="N1086" s="13"/>
      <c r="O1086" s="13"/>
      <c r="P1086" s="13"/>
      <c r="Q1086" s="13"/>
      <c r="R1086" s="1"/>
    </row>
    <row r="1087" spans="1:18" x14ac:dyDescent="0.3">
      <c r="A1087" s="4"/>
      <c r="B1087" s="5"/>
      <c r="C1087" s="5"/>
      <c r="D1087" s="39"/>
      <c r="E1087" s="39"/>
      <c r="F1087" s="39"/>
      <c r="G1087" s="39"/>
      <c r="H1087" s="39"/>
      <c r="I1087" s="5"/>
      <c r="J1087" s="45"/>
      <c r="K1087" s="50"/>
      <c r="L1087" s="13"/>
      <c r="M1087" s="13"/>
      <c r="N1087" s="13"/>
      <c r="O1087" s="13"/>
      <c r="P1087" s="13"/>
      <c r="Q1087" s="13"/>
      <c r="R1087" s="1"/>
    </row>
    <row r="1088" spans="1:18" x14ac:dyDescent="0.3">
      <c r="A1088" s="6"/>
      <c r="B1088" s="1" t="s">
        <v>567</v>
      </c>
      <c r="C1088" s="1"/>
      <c r="D1088" s="31"/>
      <c r="E1088" s="31"/>
      <c r="F1088" s="31"/>
      <c r="G1088" s="31"/>
      <c r="H1088" s="31"/>
      <c r="I1088" s="1"/>
      <c r="J1088" s="46"/>
      <c r="K1088" s="50"/>
      <c r="L1088" s="13"/>
      <c r="M1088" s="13"/>
      <c r="N1088" s="13"/>
      <c r="O1088" s="13"/>
      <c r="P1088" s="13"/>
      <c r="Q1088" s="13"/>
      <c r="R1088" s="1"/>
    </row>
    <row r="1089" spans="1:18" x14ac:dyDescent="0.3">
      <c r="A1089" s="6"/>
      <c r="B1089" s="1" t="s">
        <v>568</v>
      </c>
      <c r="C1089" s="1"/>
      <c r="D1089" s="31"/>
      <c r="E1089" s="31"/>
      <c r="F1089" s="31"/>
      <c r="G1089" s="31"/>
      <c r="H1089" s="31"/>
      <c r="I1089" s="1"/>
      <c r="J1089" s="46"/>
      <c r="K1089" s="50"/>
      <c r="L1089" s="13"/>
      <c r="M1089" s="13"/>
      <c r="N1089" s="13"/>
      <c r="O1089" s="13"/>
      <c r="P1089" s="13"/>
      <c r="Q1089" s="13"/>
      <c r="R1089" s="1"/>
    </row>
    <row r="1090" spans="1:18" x14ac:dyDescent="0.3">
      <c r="A1090" s="6"/>
      <c r="B1090" s="1"/>
      <c r="C1090" s="1"/>
      <c r="D1090" s="31"/>
      <c r="E1090" s="31"/>
      <c r="F1090" s="31"/>
      <c r="G1090" s="31"/>
      <c r="H1090" s="31"/>
      <c r="I1090" s="1"/>
      <c r="J1090" s="46"/>
      <c r="K1090" s="50"/>
      <c r="L1090" s="13"/>
      <c r="M1090" s="13"/>
      <c r="N1090" s="13"/>
      <c r="O1090" s="13"/>
      <c r="P1090" s="13"/>
      <c r="Q1090" s="13"/>
      <c r="R1090" s="1"/>
    </row>
    <row r="1091" spans="1:18" x14ac:dyDescent="0.3">
      <c r="A1091" s="6"/>
      <c r="B1091" s="1"/>
      <c r="C1091" s="1"/>
      <c r="D1091" s="31"/>
      <c r="E1091" s="31"/>
      <c r="F1091" s="31"/>
      <c r="G1091" s="31"/>
      <c r="H1091" s="31"/>
      <c r="I1091" s="1"/>
      <c r="J1091" s="46"/>
      <c r="K1091" s="50"/>
      <c r="L1091" s="13"/>
      <c r="M1091" s="13"/>
      <c r="N1091" s="13"/>
      <c r="O1091" s="13"/>
      <c r="P1091" s="13"/>
      <c r="Q1091" s="13"/>
      <c r="R1091" s="1"/>
    </row>
    <row r="1092" spans="1:18" x14ac:dyDescent="0.3">
      <c r="A1092" s="6"/>
      <c r="B1092" s="1"/>
      <c r="C1092" s="1"/>
      <c r="D1092" s="31"/>
      <c r="E1092" s="31"/>
      <c r="F1092" s="31"/>
      <c r="G1092" s="31"/>
      <c r="H1092" s="31"/>
      <c r="I1092" s="1"/>
      <c r="J1092" s="46"/>
      <c r="K1092" s="50"/>
      <c r="L1092" s="13"/>
      <c r="M1092" s="13"/>
      <c r="N1092" s="13"/>
      <c r="O1092" s="13"/>
      <c r="P1092" s="13"/>
      <c r="Q1092" s="13"/>
      <c r="R1092" s="1"/>
    </row>
    <row r="1093" spans="1:18" x14ac:dyDescent="0.3">
      <c r="A1093" s="6"/>
      <c r="B1093" s="1"/>
      <c r="C1093" s="1"/>
      <c r="D1093" s="31"/>
      <c r="E1093" s="31"/>
      <c r="F1093" s="31"/>
      <c r="G1093" s="31"/>
      <c r="H1093" s="31"/>
      <c r="I1093" s="1"/>
      <c r="J1093" s="46"/>
      <c r="K1093" s="50"/>
      <c r="L1093" s="13"/>
      <c r="M1093" s="13"/>
      <c r="N1093" s="13"/>
      <c r="O1093" s="13"/>
      <c r="P1093" s="13"/>
      <c r="Q1093" s="13"/>
      <c r="R1093" s="1"/>
    </row>
    <row r="1094" spans="1:18" x14ac:dyDescent="0.3">
      <c r="A1094" s="6"/>
      <c r="B1094" s="1"/>
      <c r="C1094" s="1"/>
      <c r="D1094" s="31"/>
      <c r="E1094" s="31"/>
      <c r="F1094" s="31"/>
      <c r="G1094" s="31"/>
      <c r="H1094" s="31"/>
      <c r="I1094" s="1"/>
      <c r="J1094" s="46"/>
      <c r="K1094" s="50"/>
      <c r="L1094" s="13"/>
      <c r="M1094" s="13"/>
      <c r="N1094" s="13"/>
      <c r="O1094" s="13"/>
      <c r="P1094" s="13"/>
      <c r="Q1094" s="13"/>
      <c r="R1094" s="1"/>
    </row>
    <row r="1095" spans="1:18" x14ac:dyDescent="0.3">
      <c r="A1095" s="6"/>
      <c r="B1095" s="1"/>
      <c r="C1095" s="1"/>
      <c r="D1095" s="31"/>
      <c r="E1095" s="31"/>
      <c r="F1095" s="31"/>
      <c r="G1095" s="31"/>
      <c r="H1095" s="31"/>
      <c r="I1095" s="1"/>
      <c r="J1095" s="46"/>
      <c r="K1095" s="50"/>
      <c r="L1095" s="13"/>
      <c r="M1095" s="13"/>
      <c r="N1095" s="13"/>
      <c r="O1095" s="13"/>
      <c r="P1095" s="13"/>
      <c r="Q1095" s="13"/>
      <c r="R1095" s="1"/>
    </row>
    <row r="1096" spans="1:18" x14ac:dyDescent="0.3">
      <c r="A1096" s="6"/>
      <c r="B1096" s="1"/>
      <c r="C1096" s="1"/>
      <c r="D1096" s="31"/>
      <c r="E1096" s="31"/>
      <c r="F1096" s="31"/>
      <c r="G1096" s="31"/>
      <c r="H1096" s="31"/>
      <c r="I1096" s="1"/>
      <c r="J1096" s="46"/>
      <c r="K1096" s="50"/>
      <c r="L1096" s="13"/>
      <c r="M1096" s="13"/>
      <c r="N1096" s="13"/>
      <c r="O1096" s="13"/>
      <c r="P1096" s="13"/>
      <c r="Q1096" s="13"/>
      <c r="R1096" s="1"/>
    </row>
    <row r="1097" spans="1:18" x14ac:dyDescent="0.3">
      <c r="A1097" s="6"/>
      <c r="B1097" s="1"/>
      <c r="C1097" s="1"/>
      <c r="D1097" s="31"/>
      <c r="E1097" s="31"/>
      <c r="F1097" s="31"/>
      <c r="G1097" s="31"/>
      <c r="H1097" s="31"/>
      <c r="I1097" s="1"/>
      <c r="J1097" s="46"/>
      <c r="K1097" s="50"/>
      <c r="L1097" s="13"/>
      <c r="M1097" s="13"/>
      <c r="N1097" s="13"/>
      <c r="O1097" s="13"/>
      <c r="P1097" s="13"/>
      <c r="Q1097" s="13"/>
      <c r="R1097" s="1"/>
    </row>
    <row r="1098" spans="1:18" x14ac:dyDescent="0.3">
      <c r="A1098" s="6"/>
      <c r="B1098" s="1"/>
      <c r="C1098" s="1"/>
      <c r="D1098" s="31"/>
      <c r="E1098" s="31"/>
      <c r="F1098" s="31"/>
      <c r="G1098" s="31"/>
      <c r="H1098" s="31"/>
      <c r="I1098" s="1"/>
      <c r="J1098" s="46"/>
      <c r="K1098" s="50"/>
      <c r="L1098" s="13"/>
      <c r="M1098" s="13"/>
      <c r="N1098" s="13"/>
      <c r="O1098" s="13"/>
      <c r="P1098" s="13"/>
      <c r="Q1098" s="13"/>
      <c r="R1098" s="1"/>
    </row>
    <row r="1099" spans="1:18" x14ac:dyDescent="0.3">
      <c r="A1099" s="6"/>
      <c r="B1099" s="1"/>
      <c r="C1099" s="1"/>
      <c r="D1099" s="31"/>
      <c r="E1099" s="31"/>
      <c r="F1099" s="31"/>
      <c r="G1099" s="31"/>
      <c r="H1099" s="31"/>
      <c r="I1099" s="1"/>
      <c r="J1099" s="46"/>
      <c r="K1099" s="50"/>
      <c r="L1099" s="13"/>
      <c r="M1099" s="13"/>
      <c r="N1099" s="13"/>
      <c r="O1099" s="13"/>
      <c r="P1099" s="13"/>
      <c r="Q1099" s="13"/>
      <c r="R1099" s="1"/>
    </row>
    <row r="1100" spans="1:18" x14ac:dyDescent="0.3">
      <c r="A1100" s="6"/>
      <c r="B1100" s="1"/>
      <c r="C1100" s="1"/>
      <c r="D1100" s="31"/>
      <c r="E1100" s="31"/>
      <c r="F1100" s="31"/>
      <c r="G1100" s="31"/>
      <c r="H1100" s="31"/>
      <c r="I1100" s="1"/>
      <c r="J1100" s="46"/>
      <c r="K1100" s="50"/>
      <c r="L1100" s="13"/>
      <c r="M1100" s="13"/>
      <c r="N1100" s="13"/>
      <c r="O1100" s="13"/>
      <c r="P1100" s="13"/>
      <c r="Q1100" s="13"/>
      <c r="R1100" s="1"/>
    </row>
    <row r="1101" spans="1:18" x14ac:dyDescent="0.3">
      <c r="A1101" s="6"/>
      <c r="B1101" s="1"/>
      <c r="C1101" s="1"/>
      <c r="D1101" s="31"/>
      <c r="E1101" s="31"/>
      <c r="F1101" s="31"/>
      <c r="G1101" s="31"/>
      <c r="H1101" s="31"/>
      <c r="I1101" s="1"/>
      <c r="J1101" s="46"/>
      <c r="K1101" s="50"/>
      <c r="L1101" s="13"/>
      <c r="M1101" s="13"/>
      <c r="N1101" s="13"/>
      <c r="O1101" s="13"/>
      <c r="P1101" s="13"/>
      <c r="Q1101" s="13"/>
      <c r="R1101" s="1"/>
    </row>
    <row r="1102" spans="1:18" x14ac:dyDescent="0.3">
      <c r="A1102" s="6"/>
      <c r="B1102" s="1"/>
      <c r="C1102" s="1"/>
      <c r="D1102" s="31"/>
      <c r="E1102" s="31"/>
      <c r="F1102" s="31"/>
      <c r="G1102" s="31"/>
      <c r="H1102" s="31"/>
      <c r="I1102" s="1"/>
      <c r="J1102" s="46"/>
      <c r="K1102" s="50"/>
      <c r="L1102" s="13"/>
      <c r="M1102" s="13"/>
      <c r="N1102" s="13"/>
      <c r="O1102" s="13"/>
      <c r="P1102" s="13"/>
      <c r="Q1102" s="13"/>
      <c r="R1102" s="1"/>
    </row>
    <row r="1103" spans="1:18" x14ac:dyDescent="0.3">
      <c r="A1103" s="6"/>
      <c r="B1103" s="1"/>
      <c r="C1103" s="1"/>
      <c r="D1103" s="31"/>
      <c r="E1103" s="31"/>
      <c r="F1103" s="31"/>
      <c r="G1103" s="31"/>
      <c r="H1103" s="31"/>
      <c r="I1103" s="1"/>
      <c r="J1103" s="46"/>
      <c r="K1103" s="50"/>
      <c r="L1103" s="13"/>
      <c r="M1103" s="13"/>
      <c r="N1103" s="13"/>
      <c r="O1103" s="13"/>
      <c r="P1103" s="13"/>
      <c r="Q1103" s="13"/>
      <c r="R1103" s="1"/>
    </row>
    <row r="1104" spans="1:18" x14ac:dyDescent="0.3">
      <c r="A1104" s="6"/>
      <c r="B1104" s="1"/>
      <c r="C1104" s="1"/>
      <c r="D1104" s="31"/>
      <c r="E1104" s="31"/>
      <c r="F1104" s="31"/>
      <c r="G1104" s="31"/>
      <c r="H1104" s="31"/>
      <c r="I1104" s="1"/>
      <c r="J1104" s="46"/>
      <c r="K1104" s="50"/>
      <c r="L1104" s="13"/>
      <c r="M1104" s="13"/>
      <c r="N1104" s="13"/>
      <c r="O1104" s="13"/>
      <c r="P1104" s="13"/>
      <c r="Q1104" s="13"/>
      <c r="R1104" s="1"/>
    </row>
    <row r="1105" spans="1:18" x14ac:dyDescent="0.3">
      <c r="A1105" s="6"/>
      <c r="B1105" s="1"/>
      <c r="C1105" s="1"/>
      <c r="D1105" s="31"/>
      <c r="E1105" s="31"/>
      <c r="F1105" s="31"/>
      <c r="G1105" s="31"/>
      <c r="H1105" s="31"/>
      <c r="I1105" s="1"/>
      <c r="J1105" s="46"/>
      <c r="K1105" s="50"/>
      <c r="L1105" s="13"/>
      <c r="M1105" s="13"/>
      <c r="N1105" s="13"/>
      <c r="O1105" s="13"/>
      <c r="P1105" s="13"/>
      <c r="Q1105" s="13"/>
      <c r="R1105" s="1"/>
    </row>
    <row r="1106" spans="1:18" x14ac:dyDescent="0.3">
      <c r="A1106" s="6"/>
      <c r="B1106" s="1"/>
      <c r="C1106" s="1"/>
      <c r="D1106" s="31"/>
      <c r="E1106" s="31"/>
      <c r="F1106" s="31"/>
      <c r="G1106" s="31"/>
      <c r="H1106" s="31"/>
      <c r="I1106" s="1"/>
      <c r="J1106" s="46"/>
      <c r="K1106" s="50"/>
      <c r="L1106" s="13"/>
      <c r="M1106" s="13"/>
      <c r="N1106" s="13"/>
      <c r="O1106" s="13"/>
      <c r="P1106" s="13"/>
      <c r="Q1106" s="13"/>
      <c r="R1106" s="1"/>
    </row>
    <row r="1107" spans="1:18" x14ac:dyDescent="0.3">
      <c r="A1107" s="6"/>
      <c r="B1107" s="1"/>
      <c r="C1107" s="1"/>
      <c r="D1107" s="31"/>
      <c r="E1107" s="31"/>
      <c r="F1107" s="31"/>
      <c r="G1107" s="31"/>
      <c r="H1107" s="31"/>
      <c r="I1107" s="1"/>
      <c r="J1107" s="46"/>
      <c r="K1107" s="50"/>
      <c r="L1107" s="13"/>
      <c r="M1107" s="13"/>
      <c r="N1107" s="13"/>
      <c r="O1107" s="13"/>
      <c r="P1107" s="13"/>
      <c r="Q1107" s="13"/>
      <c r="R1107" s="1"/>
    </row>
    <row r="1108" spans="1:18" x14ac:dyDescent="0.3">
      <c r="A1108" s="6"/>
      <c r="B1108" s="1"/>
      <c r="C1108" s="1"/>
      <c r="D1108" s="31"/>
      <c r="E1108" s="31"/>
      <c r="F1108" s="31"/>
      <c r="G1108" s="31"/>
      <c r="H1108" s="31"/>
      <c r="I1108" s="1"/>
      <c r="J1108" s="46"/>
      <c r="K1108" s="50"/>
      <c r="L1108" s="13"/>
      <c r="M1108" s="13"/>
      <c r="N1108" s="13"/>
      <c r="O1108" s="13"/>
      <c r="P1108" s="13"/>
      <c r="Q1108" s="13"/>
      <c r="R1108" s="1"/>
    </row>
    <row r="1109" spans="1:18" x14ac:dyDescent="0.3">
      <c r="A1109" s="6" t="s">
        <v>569</v>
      </c>
      <c r="B1109" s="1" t="s">
        <v>570</v>
      </c>
      <c r="C1109" s="9" t="s">
        <v>72</v>
      </c>
      <c r="D1109" s="61"/>
      <c r="E1109" s="61"/>
      <c r="F1109" s="29" t="s">
        <v>74</v>
      </c>
      <c r="G1109" s="61"/>
      <c r="H1109" s="61"/>
      <c r="I1109" s="1" t="s">
        <v>73</v>
      </c>
      <c r="J1109" s="46">
        <f>COUNTIF(L1109,K1109)</f>
        <v>0</v>
      </c>
      <c r="K1109" s="50">
        <v>-3</v>
      </c>
      <c r="L1109" s="51" t="e">
        <f>G1109/D1109</f>
        <v>#DIV/0!</v>
      </c>
      <c r="M1109" s="13"/>
      <c r="N1109" s="13"/>
      <c r="O1109" s="13"/>
      <c r="P1109" s="13"/>
      <c r="Q1109" s="13"/>
      <c r="R1109" s="1"/>
    </row>
    <row r="1110" spans="1:18" x14ac:dyDescent="0.3">
      <c r="A1110" s="6"/>
      <c r="B1110" s="1"/>
      <c r="C1110" s="1"/>
      <c r="D1110" s="31"/>
      <c r="E1110" s="31"/>
      <c r="F1110" s="31"/>
      <c r="G1110" s="31"/>
      <c r="H1110" s="31"/>
      <c r="I1110" s="1"/>
      <c r="J1110" s="46"/>
      <c r="K1110" s="50"/>
      <c r="L1110" s="13"/>
      <c r="M1110" s="13"/>
      <c r="N1110" s="13"/>
      <c r="O1110" s="13"/>
      <c r="P1110" s="13"/>
      <c r="Q1110" s="13"/>
      <c r="R1110" s="1"/>
    </row>
    <row r="1111" spans="1:18" x14ac:dyDescent="0.3">
      <c r="A1111" s="6" t="s">
        <v>571</v>
      </c>
      <c r="B1111" s="1" t="s">
        <v>572</v>
      </c>
      <c r="C1111" s="1"/>
      <c r="D1111" s="61"/>
      <c r="E1111" s="61"/>
      <c r="F1111" s="61"/>
      <c r="G1111" s="61"/>
      <c r="H1111" s="61"/>
      <c r="I1111" s="1"/>
      <c r="J1111" s="46">
        <f t="shared" ref="J1111:J1129" si="17">COUNTIF(D1111,K1111)</f>
        <v>0</v>
      </c>
      <c r="K1111" s="50">
        <v>17</v>
      </c>
      <c r="L1111" s="13"/>
      <c r="M1111" s="13"/>
      <c r="N1111" s="13"/>
      <c r="O1111" s="13"/>
      <c r="P1111" s="13"/>
      <c r="Q1111" s="13"/>
      <c r="R1111" s="1"/>
    </row>
    <row r="1112" spans="1:18" x14ac:dyDescent="0.3">
      <c r="A1112" s="6"/>
      <c r="B1112" s="1"/>
      <c r="C1112" s="1"/>
      <c r="D1112" s="31"/>
      <c r="E1112" s="31"/>
      <c r="F1112" s="31"/>
      <c r="G1112" s="31"/>
      <c r="H1112" s="31"/>
      <c r="I1112" s="1"/>
      <c r="J1112" s="46"/>
      <c r="K1112" s="50"/>
      <c r="L1112" s="13"/>
      <c r="M1112" s="13"/>
      <c r="N1112" s="13"/>
      <c r="O1112" s="13"/>
      <c r="P1112" s="13"/>
      <c r="Q1112" s="13"/>
      <c r="R1112" s="1"/>
    </row>
    <row r="1113" spans="1:18" x14ac:dyDescent="0.3">
      <c r="A1113" s="6" t="s">
        <v>573</v>
      </c>
      <c r="B1113" s="1" t="s">
        <v>574</v>
      </c>
      <c r="C1113" s="9" t="s">
        <v>575</v>
      </c>
      <c r="D1113" s="61"/>
      <c r="E1113" s="61"/>
      <c r="F1113" s="61"/>
      <c r="G1113" s="61"/>
      <c r="H1113" s="61"/>
      <c r="I1113" s="1"/>
      <c r="J1113" s="46">
        <f t="shared" si="17"/>
        <v>0</v>
      </c>
      <c r="K1113" s="50" t="s">
        <v>576</v>
      </c>
      <c r="L1113" s="13"/>
      <c r="M1113" s="13"/>
      <c r="N1113" s="13"/>
      <c r="O1113" s="13"/>
      <c r="P1113" s="13"/>
      <c r="Q1113" s="13"/>
      <c r="R1113" s="1"/>
    </row>
    <row r="1114" spans="1:18" x14ac:dyDescent="0.3">
      <c r="A1114" s="7"/>
      <c r="B1114" s="8"/>
      <c r="C1114" s="8"/>
      <c r="D1114" s="38"/>
      <c r="E1114" s="38"/>
      <c r="F1114" s="38"/>
      <c r="G1114" s="38"/>
      <c r="H1114" s="38"/>
      <c r="I1114" s="8"/>
      <c r="J1114" s="47"/>
      <c r="K1114" s="50"/>
      <c r="L1114" s="13"/>
      <c r="M1114" s="13"/>
      <c r="N1114" s="13"/>
      <c r="O1114" s="13"/>
      <c r="P1114" s="13"/>
      <c r="Q1114" s="13"/>
      <c r="R1114" s="1"/>
    </row>
    <row r="1115" spans="1:18" x14ac:dyDescent="0.3">
      <c r="A1115" s="4"/>
      <c r="B1115" s="5"/>
      <c r="C1115" s="5"/>
      <c r="D1115" s="39"/>
      <c r="E1115" s="39"/>
      <c r="F1115" s="39"/>
      <c r="G1115" s="39"/>
      <c r="H1115" s="39"/>
      <c r="I1115" s="5"/>
      <c r="J1115" s="45"/>
      <c r="K1115" s="50"/>
      <c r="L1115" s="13"/>
      <c r="M1115" s="13"/>
      <c r="N1115" s="13"/>
      <c r="O1115" s="13"/>
      <c r="P1115" s="13"/>
      <c r="Q1115" s="13"/>
      <c r="R1115" s="1"/>
    </row>
    <row r="1116" spans="1:18" x14ac:dyDescent="0.3">
      <c r="A1116" s="6"/>
      <c r="B1116" s="1"/>
      <c r="C1116" s="1"/>
      <c r="D1116" s="31"/>
      <c r="E1116" s="31"/>
      <c r="F1116" s="31"/>
      <c r="G1116" s="31"/>
      <c r="H1116" s="31"/>
      <c r="I1116" s="1"/>
      <c r="J1116" s="46"/>
      <c r="K1116" s="50"/>
      <c r="L1116" s="13"/>
      <c r="M1116" s="13"/>
      <c r="N1116" s="13"/>
      <c r="O1116" s="13"/>
      <c r="P1116" s="13"/>
      <c r="Q1116" s="13"/>
      <c r="R1116" s="1"/>
    </row>
    <row r="1117" spans="1:18" x14ac:dyDescent="0.3">
      <c r="A1117" s="6"/>
      <c r="B1117" s="1"/>
      <c r="C1117" s="1"/>
      <c r="D1117" s="31"/>
      <c r="E1117" s="31"/>
      <c r="F1117" s="31"/>
      <c r="G1117" s="31"/>
      <c r="H1117" s="31"/>
      <c r="I1117" s="1"/>
      <c r="J1117" s="46"/>
      <c r="K1117" s="50"/>
      <c r="L1117" s="13"/>
      <c r="M1117" s="13"/>
      <c r="N1117" s="13"/>
      <c r="O1117" s="13"/>
      <c r="P1117" s="13"/>
      <c r="Q1117" s="13"/>
      <c r="R1117" s="1"/>
    </row>
    <row r="1118" spans="1:18" x14ac:dyDescent="0.3">
      <c r="A1118" s="6"/>
      <c r="B1118" s="1"/>
      <c r="C1118" s="1"/>
      <c r="D1118" s="31"/>
      <c r="E1118" s="31"/>
      <c r="F1118" s="31"/>
      <c r="G1118" s="31"/>
      <c r="H1118" s="31"/>
      <c r="I1118" s="1"/>
      <c r="J1118" s="46"/>
      <c r="K1118" s="50"/>
      <c r="L1118" s="13"/>
      <c r="M1118" s="13"/>
      <c r="N1118" s="13"/>
      <c r="O1118" s="13"/>
      <c r="P1118" s="13"/>
      <c r="Q1118" s="13"/>
      <c r="R1118" s="1"/>
    </row>
    <row r="1119" spans="1:18" x14ac:dyDescent="0.3">
      <c r="A1119" s="6"/>
      <c r="B1119" s="1"/>
      <c r="C1119" s="1"/>
      <c r="D1119" s="31"/>
      <c r="E1119" s="31"/>
      <c r="F1119" s="31"/>
      <c r="G1119" s="31"/>
      <c r="H1119" s="31"/>
      <c r="I1119" s="1"/>
      <c r="J1119" s="46"/>
      <c r="K1119" s="50"/>
      <c r="L1119" s="13"/>
      <c r="M1119" s="13"/>
      <c r="N1119" s="13"/>
      <c r="O1119" s="13"/>
      <c r="P1119" s="13"/>
      <c r="Q1119" s="13"/>
      <c r="R1119" s="1"/>
    </row>
    <row r="1120" spans="1:18" x14ac:dyDescent="0.3">
      <c r="A1120" s="6"/>
      <c r="B1120" s="1"/>
      <c r="C1120" s="1"/>
      <c r="D1120" s="31"/>
      <c r="E1120" s="31"/>
      <c r="F1120" s="31"/>
      <c r="G1120" s="31"/>
      <c r="H1120" s="31"/>
      <c r="I1120" s="1"/>
      <c r="J1120" s="46"/>
      <c r="K1120" s="50"/>
      <c r="L1120" s="13"/>
      <c r="M1120" s="13"/>
      <c r="N1120" s="13"/>
      <c r="O1120" s="13"/>
      <c r="P1120" s="13"/>
      <c r="Q1120" s="13"/>
      <c r="R1120" s="1"/>
    </row>
    <row r="1121" spans="1:18" x14ac:dyDescent="0.3">
      <c r="A1121" s="6"/>
      <c r="B1121" s="1"/>
      <c r="C1121" s="1"/>
      <c r="D1121" s="31"/>
      <c r="E1121" s="31"/>
      <c r="F1121" s="31"/>
      <c r="G1121" s="31"/>
      <c r="H1121" s="31"/>
      <c r="I1121" s="1"/>
      <c r="J1121" s="46"/>
      <c r="K1121" s="50"/>
      <c r="L1121" s="13"/>
      <c r="M1121" s="13"/>
      <c r="N1121" s="13"/>
      <c r="O1121" s="13"/>
      <c r="P1121" s="13"/>
      <c r="Q1121" s="13"/>
      <c r="R1121" s="1"/>
    </row>
    <row r="1122" spans="1:18" x14ac:dyDescent="0.3">
      <c r="A1122" s="6" t="s">
        <v>577</v>
      </c>
      <c r="B1122" s="1" t="s">
        <v>578</v>
      </c>
      <c r="C1122" s="1"/>
      <c r="D1122" s="61"/>
      <c r="E1122" s="61"/>
      <c r="F1122" s="61"/>
      <c r="G1122" s="61"/>
      <c r="H1122" s="61"/>
      <c r="I1122" s="1" t="s">
        <v>432</v>
      </c>
      <c r="J1122" s="46">
        <f t="shared" si="17"/>
        <v>0</v>
      </c>
      <c r="K1122" s="50">
        <v>1560</v>
      </c>
      <c r="L1122" s="13"/>
      <c r="M1122" s="13"/>
      <c r="N1122" s="13"/>
      <c r="O1122" s="13"/>
      <c r="P1122" s="13"/>
      <c r="Q1122" s="13"/>
      <c r="R1122" s="1"/>
    </row>
    <row r="1123" spans="1:18" x14ac:dyDescent="0.3">
      <c r="A1123" s="7"/>
      <c r="B1123" s="8"/>
      <c r="C1123" s="8"/>
      <c r="D1123" s="38"/>
      <c r="E1123" s="38"/>
      <c r="F1123" s="38"/>
      <c r="G1123" s="38"/>
      <c r="H1123" s="38"/>
      <c r="I1123" s="8"/>
      <c r="J1123" s="47"/>
      <c r="K1123" s="50"/>
      <c r="L1123" s="13"/>
      <c r="M1123" s="13"/>
      <c r="N1123" s="13"/>
      <c r="O1123" s="13"/>
      <c r="P1123" s="13"/>
      <c r="Q1123" s="13"/>
      <c r="R1123" s="1"/>
    </row>
    <row r="1124" spans="1:18" x14ac:dyDescent="0.3">
      <c r="A1124" s="4"/>
      <c r="B1124" s="5"/>
      <c r="C1124" s="5"/>
      <c r="D1124" s="39"/>
      <c r="E1124" s="39"/>
      <c r="F1124" s="39"/>
      <c r="G1124" s="39"/>
      <c r="H1124" s="39"/>
      <c r="I1124" s="5"/>
      <c r="J1124" s="45"/>
      <c r="K1124" s="50"/>
      <c r="L1124" s="13"/>
      <c r="M1124" s="13"/>
      <c r="N1124" s="13"/>
      <c r="O1124" s="13"/>
      <c r="P1124" s="13"/>
      <c r="Q1124" s="13"/>
      <c r="R1124" s="1"/>
    </row>
    <row r="1125" spans="1:18" x14ac:dyDescent="0.3">
      <c r="A1125" s="6"/>
      <c r="B1125" s="1" t="s">
        <v>579</v>
      </c>
      <c r="C1125" s="1"/>
      <c r="D1125" s="31"/>
      <c r="E1125" s="31"/>
      <c r="F1125" s="31"/>
      <c r="G1125" s="31"/>
      <c r="H1125" s="31"/>
      <c r="I1125" s="1"/>
      <c r="J1125" s="46"/>
      <c r="K1125" s="50"/>
      <c r="L1125" s="13"/>
      <c r="M1125" s="13"/>
      <c r="N1125" s="13"/>
      <c r="O1125" s="13"/>
      <c r="P1125" s="13"/>
      <c r="Q1125" s="13"/>
      <c r="R1125" s="1"/>
    </row>
    <row r="1126" spans="1:18" x14ac:dyDescent="0.3">
      <c r="A1126" s="6"/>
      <c r="B1126" s="1"/>
      <c r="C1126" s="1"/>
      <c r="D1126" s="31"/>
      <c r="E1126" s="31"/>
      <c r="F1126" s="31"/>
      <c r="G1126" s="31"/>
      <c r="H1126" s="31"/>
      <c r="I1126" s="1"/>
      <c r="J1126" s="46"/>
      <c r="K1126" s="50"/>
      <c r="L1126" s="13"/>
      <c r="M1126" s="13"/>
      <c r="N1126" s="13"/>
      <c r="O1126" s="13"/>
      <c r="P1126" s="13"/>
      <c r="Q1126" s="13"/>
      <c r="R1126" s="1"/>
    </row>
    <row r="1127" spans="1:18" x14ac:dyDescent="0.3">
      <c r="A1127" s="6" t="s">
        <v>580</v>
      </c>
      <c r="B1127" s="1" t="s">
        <v>581</v>
      </c>
      <c r="C1127" s="1"/>
      <c r="D1127" s="61"/>
      <c r="E1127" s="61"/>
      <c r="F1127" s="61"/>
      <c r="G1127" s="61"/>
      <c r="H1127" s="61"/>
      <c r="I1127" s="1" t="s">
        <v>237</v>
      </c>
      <c r="J1127" s="46">
        <f t="shared" si="17"/>
        <v>0</v>
      </c>
      <c r="K1127" s="50">
        <v>4</v>
      </c>
      <c r="L1127" s="13"/>
      <c r="M1127" s="13"/>
      <c r="N1127" s="13"/>
      <c r="O1127" s="13"/>
      <c r="P1127" s="13"/>
      <c r="Q1127" s="13"/>
      <c r="R1127" s="1"/>
    </row>
    <row r="1128" spans="1:18" x14ac:dyDescent="0.3">
      <c r="A1128" s="6"/>
      <c r="B1128" s="1"/>
      <c r="C1128" s="1"/>
      <c r="D1128" s="31"/>
      <c r="E1128" s="31"/>
      <c r="F1128" s="31"/>
      <c r="G1128" s="31"/>
      <c r="H1128" s="31"/>
      <c r="I1128" s="1"/>
      <c r="J1128" s="46"/>
      <c r="K1128" s="50"/>
      <c r="L1128" s="13"/>
      <c r="M1128" s="13"/>
      <c r="N1128" s="13"/>
      <c r="O1128" s="13"/>
      <c r="P1128" s="13"/>
      <c r="Q1128" s="13"/>
      <c r="R1128" s="1"/>
    </row>
    <row r="1129" spans="1:18" x14ac:dyDescent="0.3">
      <c r="A1129" s="6" t="s">
        <v>582</v>
      </c>
      <c r="B1129" s="1" t="s">
        <v>583</v>
      </c>
      <c r="C1129" s="1"/>
      <c r="D1129" s="61"/>
      <c r="E1129" s="61"/>
      <c r="F1129" s="61"/>
      <c r="G1129" s="61"/>
      <c r="H1129" s="61"/>
      <c r="I1129" s="1" t="s">
        <v>282</v>
      </c>
      <c r="J1129" s="46">
        <f t="shared" si="17"/>
        <v>0</v>
      </c>
      <c r="K1129" s="50">
        <v>50</v>
      </c>
      <c r="L1129" s="13"/>
      <c r="M1129" s="13"/>
      <c r="N1129" s="13"/>
      <c r="O1129" s="13"/>
      <c r="P1129" s="13"/>
      <c r="Q1129" s="13"/>
      <c r="R1129" s="1"/>
    </row>
    <row r="1130" spans="1:18" x14ac:dyDescent="0.3">
      <c r="A1130" s="7"/>
      <c r="B1130" s="8"/>
      <c r="C1130" s="8"/>
      <c r="D1130" s="38"/>
      <c r="E1130" s="38"/>
      <c r="F1130" s="38"/>
      <c r="G1130" s="38"/>
      <c r="H1130" s="38"/>
      <c r="I1130" s="8"/>
      <c r="J1130" s="47"/>
      <c r="K1130" s="50"/>
      <c r="L1130" s="13"/>
      <c r="M1130" s="13"/>
      <c r="N1130" s="13"/>
      <c r="O1130" s="13"/>
      <c r="P1130" s="13"/>
      <c r="Q1130" s="13"/>
      <c r="R1130" s="1"/>
    </row>
    <row r="1131" spans="1:18" x14ac:dyDescent="0.3">
      <c r="A1131" s="4"/>
      <c r="B1131" s="5"/>
      <c r="C1131" s="5"/>
      <c r="D1131" s="39"/>
      <c r="E1131" s="39"/>
      <c r="F1131" s="39"/>
      <c r="G1131" s="39"/>
      <c r="H1131" s="39"/>
      <c r="I1131" s="5"/>
      <c r="J1131" s="45"/>
      <c r="K1131" s="50"/>
      <c r="L1131" s="13"/>
      <c r="M1131" s="13"/>
      <c r="N1131" s="13"/>
      <c r="O1131" s="13"/>
      <c r="P1131" s="13"/>
      <c r="Q1131" s="13"/>
      <c r="R1131" s="1"/>
    </row>
    <row r="1132" spans="1:18" x14ac:dyDescent="0.3">
      <c r="A1132" s="6"/>
      <c r="B1132" s="60" t="s">
        <v>584</v>
      </c>
      <c r="C1132" s="60"/>
      <c r="D1132" s="60"/>
      <c r="E1132" s="60"/>
      <c r="F1132" s="60"/>
      <c r="G1132" s="60"/>
      <c r="H1132" s="60"/>
      <c r="I1132" s="1"/>
      <c r="J1132" s="46"/>
      <c r="K1132" s="50"/>
      <c r="L1132" s="13"/>
      <c r="M1132" s="13"/>
      <c r="N1132" s="13"/>
      <c r="O1132" s="13"/>
      <c r="P1132" s="13"/>
      <c r="Q1132" s="13"/>
      <c r="R1132" s="1"/>
    </row>
    <row r="1133" spans="1:18" x14ac:dyDescent="0.3">
      <c r="A1133" s="6"/>
      <c r="B1133" s="60" t="s">
        <v>585</v>
      </c>
      <c r="C1133" s="60"/>
      <c r="D1133" s="60"/>
      <c r="E1133" s="60"/>
      <c r="F1133" s="60"/>
      <c r="G1133" s="60"/>
      <c r="H1133" s="60"/>
      <c r="I1133" s="1"/>
      <c r="J1133" s="46"/>
      <c r="K1133" s="50"/>
      <c r="L1133" s="13"/>
      <c r="M1133" s="13"/>
      <c r="N1133" s="13"/>
      <c r="O1133" s="13"/>
      <c r="P1133" s="13"/>
      <c r="Q1133" s="13"/>
      <c r="R1133" s="1"/>
    </row>
    <row r="1134" spans="1:18" x14ac:dyDescent="0.3">
      <c r="A1134" s="6"/>
      <c r="B1134" s="83"/>
      <c r="C1134" s="83"/>
      <c r="D1134" s="83"/>
      <c r="E1134" s="83"/>
      <c r="F1134" s="83"/>
      <c r="G1134" s="83"/>
      <c r="H1134" s="83"/>
      <c r="I1134" s="1"/>
      <c r="J1134" s="46"/>
      <c r="K1134" s="50"/>
      <c r="L1134" s="13"/>
      <c r="M1134" s="13"/>
      <c r="N1134" s="13"/>
      <c r="O1134" s="13"/>
      <c r="P1134" s="13"/>
      <c r="Q1134" s="13"/>
      <c r="R1134" s="1"/>
    </row>
    <row r="1135" spans="1:18" x14ac:dyDescent="0.3">
      <c r="A1135" s="6"/>
      <c r="B1135" s="1"/>
      <c r="C1135" s="1"/>
      <c r="D1135" s="31"/>
      <c r="E1135" s="31"/>
      <c r="F1135" s="31"/>
      <c r="G1135" s="31"/>
      <c r="H1135" s="31"/>
      <c r="I1135" s="1"/>
      <c r="J1135" s="46"/>
      <c r="K1135" s="50"/>
      <c r="L1135" s="13"/>
      <c r="M1135" s="13"/>
      <c r="N1135" s="13"/>
      <c r="O1135" s="13"/>
      <c r="P1135" s="13"/>
      <c r="Q1135" s="13"/>
      <c r="R1135" s="1"/>
    </row>
    <row r="1136" spans="1:18" x14ac:dyDescent="0.3">
      <c r="A1136" s="6"/>
      <c r="B1136" s="1"/>
      <c r="C1136" s="1"/>
      <c r="D1136" s="31"/>
      <c r="E1136" s="31"/>
      <c r="F1136" s="31"/>
      <c r="G1136" s="31"/>
      <c r="H1136" s="31"/>
      <c r="I1136" s="1"/>
      <c r="J1136" s="46"/>
      <c r="K1136" s="50"/>
      <c r="L1136" s="13"/>
      <c r="M1136" s="13"/>
      <c r="N1136" s="13"/>
      <c r="O1136" s="13"/>
      <c r="P1136" s="13"/>
      <c r="Q1136" s="13"/>
      <c r="R1136" s="1"/>
    </row>
    <row r="1137" spans="1:18" x14ac:dyDescent="0.3">
      <c r="A1137" s="6"/>
      <c r="B1137" s="1"/>
      <c r="C1137" s="1"/>
      <c r="D1137" s="31"/>
      <c r="E1137" s="31"/>
      <c r="F1137" s="31"/>
      <c r="G1137" s="31"/>
      <c r="H1137" s="31"/>
      <c r="I1137" s="1"/>
      <c r="J1137" s="46"/>
      <c r="K1137" s="50"/>
      <c r="L1137" s="13"/>
      <c r="M1137" s="13"/>
      <c r="N1137" s="13"/>
      <c r="O1137" s="13"/>
      <c r="P1137" s="13"/>
      <c r="Q1137" s="13"/>
      <c r="R1137" s="1"/>
    </row>
    <row r="1138" spans="1:18" x14ac:dyDescent="0.3">
      <c r="A1138" s="6"/>
      <c r="B1138" s="1"/>
      <c r="C1138" s="1"/>
      <c r="D1138" s="31"/>
      <c r="E1138" s="31"/>
      <c r="F1138" s="31"/>
      <c r="G1138" s="31"/>
      <c r="H1138" s="31"/>
      <c r="I1138" s="1"/>
      <c r="J1138" s="46"/>
      <c r="K1138" s="50"/>
      <c r="L1138" s="13"/>
      <c r="M1138" s="13"/>
      <c r="N1138" s="13"/>
      <c r="O1138" s="13"/>
      <c r="P1138" s="13"/>
      <c r="Q1138" s="13"/>
      <c r="R1138" s="1"/>
    </row>
    <row r="1139" spans="1:18" x14ac:dyDescent="0.3">
      <c r="A1139" s="6"/>
      <c r="B1139" s="1"/>
      <c r="C1139" s="1"/>
      <c r="D1139" s="31"/>
      <c r="E1139" s="31"/>
      <c r="F1139" s="31"/>
      <c r="G1139" s="31"/>
      <c r="H1139" s="31"/>
      <c r="I1139" s="1"/>
      <c r="J1139" s="46"/>
      <c r="K1139" s="50"/>
      <c r="L1139" s="13"/>
      <c r="M1139" s="13"/>
      <c r="N1139" s="13"/>
      <c r="O1139" s="13"/>
      <c r="P1139" s="13"/>
      <c r="Q1139" s="13"/>
      <c r="R1139" s="1"/>
    </row>
    <row r="1140" spans="1:18" x14ac:dyDescent="0.3">
      <c r="A1140" s="6"/>
      <c r="B1140" s="1"/>
      <c r="C1140" s="1"/>
      <c r="D1140" s="31"/>
      <c r="E1140" s="31"/>
      <c r="F1140" s="31"/>
      <c r="G1140" s="31"/>
      <c r="H1140" s="31"/>
      <c r="I1140" s="1"/>
      <c r="J1140" s="46"/>
      <c r="K1140" s="50"/>
      <c r="L1140" s="13"/>
      <c r="M1140" s="13"/>
      <c r="N1140" s="13"/>
      <c r="O1140" s="13"/>
      <c r="P1140" s="13"/>
      <c r="Q1140" s="13"/>
      <c r="R1140" s="1"/>
    </row>
    <row r="1141" spans="1:18" x14ac:dyDescent="0.3">
      <c r="A1141" s="6"/>
      <c r="B1141" s="1"/>
      <c r="C1141" s="1"/>
      <c r="D1141" s="31"/>
      <c r="E1141" s="31"/>
      <c r="F1141" s="31"/>
      <c r="G1141" s="31"/>
      <c r="H1141" s="31"/>
      <c r="I1141" s="1"/>
      <c r="J1141" s="46"/>
      <c r="K1141" s="50"/>
      <c r="L1141" s="13"/>
      <c r="M1141" s="13"/>
      <c r="N1141" s="13"/>
      <c r="O1141" s="13"/>
      <c r="P1141" s="13"/>
      <c r="Q1141" s="13"/>
      <c r="R1141" s="1"/>
    </row>
    <row r="1142" spans="1:18" x14ac:dyDescent="0.3">
      <c r="A1142" s="6"/>
      <c r="B1142" s="1"/>
      <c r="C1142" s="1"/>
      <c r="D1142" s="31"/>
      <c r="E1142" s="31"/>
      <c r="F1142" s="31"/>
      <c r="G1142" s="31"/>
      <c r="H1142" s="31"/>
      <c r="I1142" s="1"/>
      <c r="J1142" s="46"/>
      <c r="K1142" s="50"/>
      <c r="L1142" s="13"/>
      <c r="M1142" s="13"/>
      <c r="N1142" s="13"/>
      <c r="O1142" s="13"/>
      <c r="P1142" s="13"/>
      <c r="Q1142" s="13"/>
      <c r="R1142" s="1"/>
    </row>
    <row r="1143" spans="1:18" x14ac:dyDescent="0.3">
      <c r="A1143" s="6"/>
      <c r="B1143" s="1"/>
      <c r="C1143" s="1"/>
      <c r="D1143" s="31"/>
      <c r="E1143" s="31"/>
      <c r="F1143" s="31"/>
      <c r="G1143" s="31"/>
      <c r="H1143" s="31"/>
      <c r="I1143" s="1"/>
      <c r="J1143" s="46"/>
      <c r="K1143" s="50"/>
      <c r="L1143" s="13"/>
      <c r="M1143" s="13"/>
      <c r="N1143" s="13"/>
      <c r="O1143" s="13"/>
      <c r="P1143" s="13"/>
      <c r="Q1143" s="13"/>
      <c r="R1143" s="1"/>
    </row>
    <row r="1144" spans="1:18" x14ac:dyDescent="0.3">
      <c r="A1144" s="6"/>
      <c r="B1144" s="1" t="s">
        <v>587</v>
      </c>
      <c r="C1144" s="1"/>
      <c r="D1144" s="31"/>
      <c r="E1144" s="31"/>
      <c r="F1144" s="31"/>
      <c r="G1144" s="31"/>
      <c r="H1144" s="31"/>
      <c r="I1144" s="1"/>
      <c r="J1144" s="46"/>
      <c r="K1144" s="50"/>
      <c r="L1144" s="13"/>
      <c r="M1144" s="13"/>
      <c r="N1144" s="13"/>
      <c r="O1144" s="13"/>
      <c r="P1144" s="13"/>
      <c r="Q1144" s="13"/>
      <c r="R1144" s="1"/>
    </row>
    <row r="1145" spans="1:18" x14ac:dyDescent="0.3">
      <c r="A1145" s="6"/>
      <c r="B1145" s="1"/>
      <c r="C1145" s="1"/>
      <c r="D1145" s="31"/>
      <c r="E1145" s="31"/>
      <c r="F1145" s="31"/>
      <c r="G1145" s="62"/>
      <c r="H1145" s="62"/>
      <c r="I1145" s="1"/>
      <c r="J1145" s="46"/>
      <c r="K1145" s="50"/>
      <c r="L1145" s="13"/>
      <c r="M1145" s="13"/>
      <c r="N1145" s="13"/>
      <c r="O1145" s="13"/>
      <c r="P1145" s="13"/>
      <c r="Q1145" s="13"/>
      <c r="R1145" s="1"/>
    </row>
    <row r="1146" spans="1:18" x14ac:dyDescent="0.3">
      <c r="A1146" s="6" t="s">
        <v>586</v>
      </c>
      <c r="B1146" s="60" t="s">
        <v>588</v>
      </c>
      <c r="C1146" s="60"/>
      <c r="D1146" s="31"/>
      <c r="E1146" s="31"/>
      <c r="F1146" s="31"/>
      <c r="G1146" s="63"/>
      <c r="H1146" s="63"/>
      <c r="I1146" s="1"/>
      <c r="J1146" s="46">
        <f>COUNTIF(L1146,K1146)</f>
        <v>0</v>
      </c>
      <c r="K1146" s="50">
        <v>37</v>
      </c>
      <c r="L1146" s="13" t="e">
        <f>G1146/G1145</f>
        <v>#DIV/0!</v>
      </c>
      <c r="M1146" s="13"/>
      <c r="N1146" s="13"/>
      <c r="O1146" s="13"/>
      <c r="P1146" s="13"/>
      <c r="Q1146" s="13"/>
      <c r="R1146" s="1"/>
    </row>
    <row r="1147" spans="1:18" x14ac:dyDescent="0.3">
      <c r="A1147" s="6"/>
      <c r="B1147" s="1"/>
      <c r="C1147" s="1"/>
      <c r="D1147" s="31"/>
      <c r="E1147" s="31"/>
      <c r="F1147" s="31"/>
      <c r="G1147" s="31"/>
      <c r="H1147" s="31"/>
      <c r="I1147" s="1"/>
      <c r="J1147" s="46"/>
      <c r="K1147" s="50"/>
      <c r="L1147" s="13"/>
      <c r="M1147" s="13"/>
      <c r="N1147" s="13"/>
      <c r="O1147" s="13"/>
      <c r="P1147" s="13"/>
      <c r="Q1147" s="13"/>
      <c r="R1147" s="1"/>
    </row>
    <row r="1148" spans="1:18" x14ac:dyDescent="0.3">
      <c r="A1148" s="6"/>
      <c r="B1148" s="1" t="s">
        <v>589</v>
      </c>
      <c r="C1148" s="1"/>
      <c r="D1148" s="31"/>
      <c r="E1148" s="31"/>
      <c r="F1148" s="31"/>
      <c r="G1148" s="31"/>
      <c r="H1148" s="31"/>
      <c r="I1148" s="1"/>
      <c r="J1148" s="46"/>
      <c r="K1148" s="50"/>
      <c r="L1148" s="13"/>
      <c r="M1148" s="13"/>
      <c r="N1148" s="13"/>
      <c r="O1148" s="13"/>
      <c r="P1148" s="13"/>
      <c r="Q1148" s="13"/>
      <c r="R1148" s="1"/>
    </row>
    <row r="1149" spans="1:18" x14ac:dyDescent="0.3">
      <c r="A1149" s="6"/>
      <c r="B1149" s="1"/>
      <c r="C1149" s="1"/>
      <c r="D1149" s="31"/>
      <c r="E1149" s="31"/>
      <c r="F1149" s="31"/>
      <c r="G1149" s="62"/>
      <c r="H1149" s="62"/>
      <c r="I1149" s="1"/>
      <c r="J1149" s="46"/>
      <c r="K1149" s="50"/>
      <c r="L1149" s="13"/>
      <c r="M1149" s="13"/>
      <c r="N1149" s="13"/>
      <c r="O1149" s="13"/>
      <c r="P1149" s="13"/>
      <c r="Q1149" s="13"/>
      <c r="R1149" s="1"/>
    </row>
    <row r="1150" spans="1:18" x14ac:dyDescent="0.3">
      <c r="A1150" s="6" t="s">
        <v>590</v>
      </c>
      <c r="B1150" s="60" t="s">
        <v>591</v>
      </c>
      <c r="C1150" s="60"/>
      <c r="D1150" s="60"/>
      <c r="E1150" s="31"/>
      <c r="F1150" s="31"/>
      <c r="G1150" s="61"/>
      <c r="H1150" s="61"/>
      <c r="I1150" s="1"/>
      <c r="J1150" s="46">
        <f>COUNTIF(L1150,K1150)</f>
        <v>0</v>
      </c>
      <c r="K1150" s="50">
        <f>1369/324</f>
        <v>4.2253086419753085</v>
      </c>
      <c r="L1150" s="13" t="e">
        <f>G1150/G1149</f>
        <v>#DIV/0!</v>
      </c>
      <c r="M1150" s="13"/>
      <c r="N1150" s="13"/>
      <c r="O1150" s="13"/>
      <c r="P1150" s="13"/>
      <c r="Q1150" s="13"/>
      <c r="R1150" s="1"/>
    </row>
    <row r="1151" spans="1:18" x14ac:dyDescent="0.3">
      <c r="A1151" s="7"/>
      <c r="B1151" s="8"/>
      <c r="C1151" s="8"/>
      <c r="D1151" s="38"/>
      <c r="E1151" s="38"/>
      <c r="F1151" s="38"/>
      <c r="G1151" s="38"/>
      <c r="H1151" s="38"/>
      <c r="I1151" s="8"/>
      <c r="J1151" s="47"/>
      <c r="K1151" s="50"/>
      <c r="L1151" s="13"/>
      <c r="M1151" s="13"/>
      <c r="N1151" s="13"/>
      <c r="O1151" s="13"/>
      <c r="P1151" s="13"/>
      <c r="Q1151" s="13"/>
      <c r="R1151" s="1"/>
    </row>
    <row r="1152" spans="1:18" x14ac:dyDescent="0.3">
      <c r="A1152" s="4"/>
      <c r="B1152" s="5"/>
      <c r="C1152" s="5"/>
      <c r="D1152" s="39"/>
      <c r="E1152" s="39"/>
      <c r="F1152" s="39"/>
      <c r="G1152" s="39"/>
      <c r="H1152" s="39"/>
      <c r="I1152" s="5"/>
      <c r="J1152" s="45"/>
      <c r="K1152" s="50"/>
      <c r="L1152" s="13"/>
      <c r="M1152" s="13"/>
      <c r="N1152" s="13"/>
      <c r="O1152" s="13"/>
      <c r="P1152" s="13"/>
      <c r="Q1152" s="13"/>
      <c r="R1152" s="1"/>
    </row>
    <row r="1153" spans="1:18" x14ac:dyDescent="0.3">
      <c r="A1153" s="6"/>
      <c r="B1153" s="1"/>
      <c r="C1153" s="1"/>
      <c r="D1153" s="31"/>
      <c r="E1153" s="31"/>
      <c r="F1153" s="31"/>
      <c r="G1153" s="31"/>
      <c r="H1153" s="31"/>
      <c r="I1153" s="1"/>
      <c r="J1153" s="46"/>
      <c r="K1153" s="50"/>
      <c r="L1153" s="13"/>
      <c r="M1153" s="13"/>
      <c r="N1153" s="13"/>
      <c r="O1153" s="13"/>
      <c r="P1153" s="13"/>
      <c r="Q1153" s="13"/>
      <c r="R1153" s="1"/>
    </row>
    <row r="1154" spans="1:18" x14ac:dyDescent="0.3">
      <c r="A1154" s="6"/>
      <c r="B1154" s="1"/>
      <c r="C1154" s="1"/>
      <c r="D1154" s="31"/>
      <c r="E1154" s="31"/>
      <c r="F1154" s="31"/>
      <c r="G1154" s="31"/>
      <c r="H1154" s="31"/>
      <c r="I1154" s="1"/>
      <c r="J1154" s="46"/>
      <c r="K1154" s="50"/>
      <c r="L1154" s="13"/>
      <c r="M1154" s="13"/>
      <c r="N1154" s="13"/>
      <c r="O1154" s="13"/>
      <c r="P1154" s="13"/>
      <c r="Q1154" s="13"/>
      <c r="R1154" s="1"/>
    </row>
    <row r="1155" spans="1:18" x14ac:dyDescent="0.3">
      <c r="A1155" s="6"/>
      <c r="B1155" s="1"/>
      <c r="C1155" s="1"/>
      <c r="D1155" s="31"/>
      <c r="E1155" s="31"/>
      <c r="F1155" s="31"/>
      <c r="G1155" s="31"/>
      <c r="H1155" s="31"/>
      <c r="I1155" s="1"/>
      <c r="J1155" s="46"/>
      <c r="K1155" s="50"/>
      <c r="L1155" s="13"/>
      <c r="M1155" s="13"/>
      <c r="N1155" s="13"/>
      <c r="O1155" s="13"/>
      <c r="P1155" s="13"/>
      <c r="Q1155" s="13"/>
      <c r="R1155" s="1"/>
    </row>
    <row r="1156" spans="1:18" x14ac:dyDescent="0.3">
      <c r="A1156" s="6"/>
      <c r="B1156" s="1"/>
      <c r="C1156" s="1"/>
      <c r="D1156" s="31"/>
      <c r="E1156" s="31"/>
      <c r="F1156" s="31"/>
      <c r="G1156" s="31"/>
      <c r="H1156" s="31"/>
      <c r="I1156" s="1"/>
      <c r="J1156" s="46"/>
      <c r="K1156" s="50"/>
      <c r="L1156" s="13"/>
      <c r="M1156" s="13"/>
      <c r="N1156" s="13"/>
      <c r="O1156" s="13"/>
      <c r="P1156" s="13"/>
      <c r="Q1156" s="13"/>
      <c r="R1156" s="1"/>
    </row>
    <row r="1157" spans="1:18" x14ac:dyDescent="0.3">
      <c r="A1157" s="6"/>
      <c r="B1157" s="1"/>
      <c r="C1157" s="1"/>
      <c r="D1157" s="31"/>
      <c r="E1157" s="31"/>
      <c r="F1157" s="31"/>
      <c r="G1157" s="31"/>
      <c r="H1157" s="31"/>
      <c r="I1157" s="1"/>
      <c r="J1157" s="46"/>
      <c r="K1157" s="50"/>
      <c r="L1157" s="13"/>
      <c r="M1157" s="13"/>
      <c r="N1157" s="13"/>
      <c r="O1157" s="13"/>
      <c r="P1157" s="13"/>
      <c r="Q1157" s="13"/>
      <c r="R1157" s="1"/>
    </row>
    <row r="1158" spans="1:18" x14ac:dyDescent="0.3">
      <c r="A1158" s="6"/>
      <c r="B1158" s="1"/>
      <c r="C1158" s="1"/>
      <c r="D1158" s="31"/>
      <c r="E1158" s="31"/>
      <c r="F1158" s="31"/>
      <c r="G1158" s="31"/>
      <c r="H1158" s="31"/>
      <c r="I1158" s="1"/>
      <c r="J1158" s="46"/>
      <c r="K1158" s="50"/>
      <c r="L1158" s="13"/>
      <c r="M1158" s="13"/>
      <c r="N1158" s="13"/>
      <c r="O1158" s="13"/>
      <c r="P1158" s="13"/>
      <c r="Q1158" s="13"/>
      <c r="R1158" s="1"/>
    </row>
    <row r="1159" spans="1:18" x14ac:dyDescent="0.3">
      <c r="A1159" s="6"/>
      <c r="B1159" s="1"/>
      <c r="C1159" s="1"/>
      <c r="D1159" s="31"/>
      <c r="E1159" s="31"/>
      <c r="F1159" s="31"/>
      <c r="G1159" s="31"/>
      <c r="H1159" s="31"/>
      <c r="I1159" s="1"/>
      <c r="J1159" s="46"/>
      <c r="K1159" s="50"/>
      <c r="L1159" s="13"/>
      <c r="M1159" s="13"/>
      <c r="N1159" s="13"/>
      <c r="O1159" s="13"/>
      <c r="P1159" s="13"/>
      <c r="Q1159" s="13"/>
      <c r="R1159" s="1"/>
    </row>
    <row r="1160" spans="1:18" x14ac:dyDescent="0.3">
      <c r="A1160" s="6"/>
      <c r="B1160" s="1"/>
      <c r="C1160" s="1"/>
      <c r="D1160" s="31"/>
      <c r="E1160" s="31"/>
      <c r="F1160" s="31"/>
      <c r="G1160" s="31"/>
      <c r="H1160" s="31"/>
      <c r="I1160" s="1"/>
      <c r="J1160" s="46"/>
      <c r="K1160" s="50"/>
      <c r="L1160" s="13"/>
      <c r="M1160" s="13"/>
      <c r="N1160" s="13"/>
      <c r="O1160" s="13"/>
      <c r="P1160" s="13"/>
      <c r="Q1160" s="13"/>
      <c r="R1160" s="1"/>
    </row>
    <row r="1161" spans="1:18" x14ac:dyDescent="0.3">
      <c r="A1161" s="6"/>
      <c r="B1161" s="1"/>
      <c r="C1161" s="1"/>
      <c r="D1161" s="31"/>
      <c r="E1161" s="31"/>
      <c r="F1161" s="31"/>
      <c r="G1161" s="31"/>
      <c r="H1161" s="31"/>
      <c r="I1161" s="1"/>
      <c r="J1161" s="46"/>
      <c r="K1161" s="50"/>
      <c r="L1161" s="13"/>
      <c r="M1161" s="13"/>
      <c r="N1161" s="13"/>
      <c r="O1161" s="13"/>
      <c r="P1161" s="13"/>
      <c r="Q1161" s="13"/>
      <c r="R1161" s="1"/>
    </row>
    <row r="1162" spans="1:18" x14ac:dyDescent="0.3">
      <c r="A1162" s="6"/>
      <c r="B1162" s="1"/>
      <c r="C1162" s="1"/>
      <c r="D1162" s="31"/>
      <c r="E1162" s="31"/>
      <c r="F1162" s="31"/>
      <c r="G1162" s="31"/>
      <c r="H1162" s="31"/>
      <c r="I1162" s="1"/>
      <c r="J1162" s="46"/>
      <c r="K1162" s="50"/>
      <c r="L1162" s="13"/>
      <c r="M1162" s="13"/>
      <c r="N1162" s="13"/>
      <c r="O1162" s="13"/>
      <c r="P1162" s="13"/>
      <c r="Q1162" s="13"/>
      <c r="R1162" s="1"/>
    </row>
    <row r="1163" spans="1:18" x14ac:dyDescent="0.3">
      <c r="A1163" s="6" t="s">
        <v>592</v>
      </c>
      <c r="B1163" s="1" t="s">
        <v>593</v>
      </c>
      <c r="C1163" s="1"/>
      <c r="D1163" s="31"/>
      <c r="E1163" s="31"/>
      <c r="F1163" s="31"/>
      <c r="G1163" s="31"/>
      <c r="H1163" s="31"/>
      <c r="I1163" s="1"/>
      <c r="J1163" s="46">
        <f>COUNTIF(D1171,K1163)</f>
        <v>0</v>
      </c>
      <c r="K1163" s="50" t="s">
        <v>478</v>
      </c>
      <c r="L1163" s="13"/>
      <c r="M1163" s="13"/>
      <c r="N1163" s="13"/>
      <c r="O1163" s="13"/>
      <c r="P1163" s="13"/>
      <c r="Q1163" s="13"/>
      <c r="R1163" s="1"/>
    </row>
    <row r="1164" spans="1:18" x14ac:dyDescent="0.3">
      <c r="A1164" s="6"/>
      <c r="B1164" s="1"/>
      <c r="C1164" s="1"/>
      <c r="D1164" s="31"/>
      <c r="E1164" s="31"/>
      <c r="F1164" s="31"/>
      <c r="G1164" s="31"/>
      <c r="H1164" s="31"/>
      <c r="I1164" s="1"/>
      <c r="J1164" s="46"/>
      <c r="K1164" s="50"/>
      <c r="L1164" s="13"/>
      <c r="M1164" s="13"/>
      <c r="N1164" s="13"/>
      <c r="O1164" s="13"/>
      <c r="P1164" s="13"/>
      <c r="Q1164" s="13"/>
      <c r="R1164" s="1"/>
    </row>
    <row r="1165" spans="1:18" ht="16.8" x14ac:dyDescent="0.3">
      <c r="A1165" s="6"/>
      <c r="B1165" s="1" t="s">
        <v>595</v>
      </c>
      <c r="C1165" s="1"/>
      <c r="D1165" s="49"/>
      <c r="E1165" s="31"/>
      <c r="F1165" s="31"/>
      <c r="G1165" s="31"/>
      <c r="H1165" s="31"/>
      <c r="I1165" s="1"/>
      <c r="J1165" s="46"/>
      <c r="K1165" s="50"/>
      <c r="L1165" s="13"/>
      <c r="M1165" s="13"/>
      <c r="N1165" s="13"/>
      <c r="O1165" s="13"/>
      <c r="P1165" s="13"/>
      <c r="Q1165" s="13"/>
      <c r="R1165" s="1"/>
    </row>
    <row r="1166" spans="1:18" x14ac:dyDescent="0.3">
      <c r="A1166" s="6"/>
      <c r="B1166" s="1"/>
      <c r="C1166" s="1"/>
      <c r="D1166" s="29"/>
      <c r="E1166" s="31"/>
      <c r="F1166" s="31"/>
      <c r="G1166" s="31"/>
      <c r="H1166" s="31"/>
      <c r="I1166" s="1"/>
      <c r="J1166" s="46"/>
      <c r="K1166" s="50"/>
      <c r="L1166" s="13"/>
      <c r="M1166" s="13"/>
      <c r="N1166" s="13"/>
      <c r="O1166" s="13"/>
      <c r="P1166" s="13"/>
      <c r="Q1166" s="13"/>
      <c r="R1166" s="1"/>
    </row>
    <row r="1167" spans="1:18" ht="16.8" x14ac:dyDescent="0.3">
      <c r="A1167" s="6"/>
      <c r="B1167" s="1" t="s">
        <v>596</v>
      </c>
      <c r="C1167" s="1"/>
      <c r="D1167" s="49"/>
      <c r="E1167" s="31"/>
      <c r="F1167" s="31"/>
      <c r="G1167" s="31"/>
      <c r="H1167" s="31"/>
      <c r="I1167" s="1"/>
      <c r="J1167" s="46"/>
      <c r="K1167" s="50"/>
      <c r="L1167" s="13"/>
      <c r="M1167" s="13"/>
      <c r="N1167" s="13"/>
      <c r="O1167" s="13"/>
      <c r="P1167" s="13"/>
      <c r="Q1167" s="13"/>
      <c r="R1167" s="1"/>
    </row>
    <row r="1168" spans="1:18" x14ac:dyDescent="0.3">
      <c r="A1168" s="6"/>
      <c r="B1168" s="1"/>
      <c r="C1168" s="1"/>
      <c r="D1168" s="29"/>
      <c r="E1168" s="31"/>
      <c r="F1168" s="31"/>
      <c r="G1168" s="31"/>
      <c r="H1168" s="31"/>
      <c r="I1168" s="1"/>
      <c r="J1168" s="46"/>
      <c r="K1168" s="50"/>
      <c r="L1168" s="13"/>
      <c r="M1168" s="13"/>
      <c r="N1168" s="13"/>
      <c r="O1168" s="13"/>
      <c r="P1168" s="13"/>
      <c r="Q1168" s="13"/>
      <c r="R1168" s="1"/>
    </row>
    <row r="1169" spans="1:18" ht="16.8" x14ac:dyDescent="0.3">
      <c r="A1169" s="6"/>
      <c r="B1169" s="1" t="s">
        <v>597</v>
      </c>
      <c r="C1169" s="1"/>
      <c r="D1169" s="49"/>
      <c r="E1169" s="31"/>
      <c r="F1169" s="31"/>
      <c r="G1169" s="31"/>
      <c r="H1169" s="31"/>
      <c r="I1169" s="1"/>
      <c r="J1169" s="46"/>
      <c r="K1169" s="50"/>
      <c r="L1169" s="13"/>
      <c r="M1169" s="13"/>
      <c r="N1169" s="13"/>
      <c r="O1169" s="13"/>
      <c r="P1169" s="13"/>
      <c r="Q1169" s="13"/>
      <c r="R1169" s="1"/>
    </row>
    <row r="1170" spans="1:18" x14ac:dyDescent="0.3">
      <c r="A1170" s="6"/>
      <c r="B1170" s="1"/>
      <c r="C1170" s="1"/>
      <c r="D1170" s="29"/>
      <c r="E1170" s="31"/>
      <c r="F1170" s="31"/>
      <c r="G1170" s="31"/>
      <c r="H1170" s="31"/>
      <c r="I1170" s="1"/>
      <c r="J1170" s="46"/>
      <c r="K1170" s="50"/>
      <c r="L1170" s="13"/>
      <c r="M1170" s="13"/>
      <c r="N1170" s="13"/>
      <c r="O1170" s="13"/>
      <c r="P1170" s="13"/>
      <c r="Q1170" s="13"/>
      <c r="R1170" s="1"/>
    </row>
    <row r="1171" spans="1:18" ht="16.8" x14ac:dyDescent="0.3">
      <c r="A1171" s="6"/>
      <c r="B1171" s="1" t="s">
        <v>598</v>
      </c>
      <c r="C1171" s="1"/>
      <c r="D1171" s="49"/>
      <c r="E1171" s="31"/>
      <c r="F1171" s="31"/>
      <c r="G1171" s="31"/>
      <c r="H1171" s="31"/>
      <c r="I1171" s="1"/>
      <c r="J1171" s="46"/>
      <c r="K1171" s="50"/>
      <c r="L1171" s="13"/>
      <c r="M1171" s="13"/>
      <c r="N1171" s="13"/>
      <c r="O1171" s="13"/>
      <c r="P1171" s="13"/>
      <c r="Q1171" s="13"/>
      <c r="R1171" s="1"/>
    </row>
    <row r="1172" spans="1:18" x14ac:dyDescent="0.3">
      <c r="A1172" s="6"/>
      <c r="B1172" s="1"/>
      <c r="C1172" s="1"/>
      <c r="D1172" s="29"/>
      <c r="E1172" s="31"/>
      <c r="F1172" s="31"/>
      <c r="G1172" s="31"/>
      <c r="H1172" s="31"/>
      <c r="I1172" s="1"/>
      <c r="J1172" s="46"/>
      <c r="K1172" s="50"/>
      <c r="L1172" s="13"/>
      <c r="M1172" s="13"/>
      <c r="N1172" s="13"/>
      <c r="O1172" s="13"/>
      <c r="P1172" s="13"/>
      <c r="Q1172" s="13"/>
      <c r="R1172" s="1"/>
    </row>
    <row r="1173" spans="1:18" x14ac:dyDescent="0.3">
      <c r="A1173" s="6"/>
      <c r="B1173" s="1" t="s">
        <v>594</v>
      </c>
      <c r="C1173" s="1"/>
      <c r="D1173" s="49"/>
      <c r="E1173" s="31"/>
      <c r="F1173" s="31"/>
      <c r="G1173" s="31"/>
      <c r="H1173" s="31"/>
      <c r="I1173" s="1"/>
      <c r="J1173" s="46"/>
      <c r="K1173" s="50"/>
      <c r="L1173" s="13"/>
      <c r="M1173" s="13"/>
      <c r="N1173" s="13"/>
      <c r="O1173" s="13"/>
      <c r="P1173" s="13"/>
      <c r="Q1173" s="13"/>
      <c r="R1173" s="1"/>
    </row>
    <row r="1174" spans="1:18" x14ac:dyDescent="0.3">
      <c r="A1174" s="6"/>
      <c r="B1174" s="1"/>
      <c r="C1174" s="1"/>
      <c r="D1174" s="31"/>
      <c r="E1174" s="31"/>
      <c r="F1174" s="31"/>
      <c r="G1174" s="31"/>
      <c r="H1174" s="31"/>
      <c r="I1174" s="1"/>
      <c r="J1174" s="47"/>
      <c r="K1174" s="50"/>
      <c r="L1174" s="13"/>
      <c r="M1174" s="13"/>
      <c r="N1174" s="13"/>
      <c r="O1174" s="13"/>
      <c r="P1174" s="13"/>
      <c r="Q1174" s="13"/>
      <c r="R1174" s="1"/>
    </row>
    <row r="1175" spans="1:18" x14ac:dyDescent="0.3">
      <c r="A1175" s="4"/>
      <c r="B1175" s="5"/>
      <c r="C1175" s="5"/>
      <c r="D1175" s="39"/>
      <c r="E1175" s="39"/>
      <c r="F1175" s="39"/>
      <c r="G1175" s="39"/>
      <c r="H1175" s="39"/>
      <c r="I1175" s="5"/>
      <c r="J1175" s="45"/>
      <c r="K1175" s="50"/>
      <c r="L1175" s="13"/>
      <c r="M1175" s="13"/>
      <c r="N1175" s="13"/>
      <c r="O1175" s="13"/>
      <c r="P1175" s="13"/>
      <c r="Q1175" s="13"/>
      <c r="R1175" s="1"/>
    </row>
    <row r="1176" spans="1:18" x14ac:dyDescent="0.3">
      <c r="A1176" s="6" t="s">
        <v>599</v>
      </c>
      <c r="B1176" s="1" t="s">
        <v>608</v>
      </c>
      <c r="C1176" s="1"/>
      <c r="D1176" s="31"/>
      <c r="E1176" s="31"/>
      <c r="F1176" s="31"/>
      <c r="G1176" s="31"/>
      <c r="H1176" s="31"/>
      <c r="I1176" s="1"/>
      <c r="J1176" s="46"/>
      <c r="K1176" s="50"/>
      <c r="L1176" s="13"/>
      <c r="M1176" s="13"/>
      <c r="N1176" s="13"/>
      <c r="O1176" s="13"/>
      <c r="P1176" s="13"/>
      <c r="Q1176" s="13"/>
      <c r="R1176" s="1"/>
    </row>
    <row r="1177" spans="1:18" x14ac:dyDescent="0.3">
      <c r="A1177" s="6"/>
      <c r="B1177" s="1"/>
      <c r="C1177" s="1"/>
      <c r="D1177" s="31"/>
      <c r="E1177" s="31"/>
      <c r="F1177" s="31"/>
      <c r="G1177" s="31"/>
      <c r="H1177" s="31"/>
      <c r="I1177" s="1"/>
      <c r="J1177" s="46"/>
      <c r="K1177" s="50"/>
      <c r="L1177" s="13"/>
      <c r="M1177" s="13"/>
      <c r="N1177" s="13"/>
      <c r="O1177" s="13"/>
      <c r="P1177" s="13"/>
      <c r="Q1177" s="13"/>
      <c r="R1177" s="1"/>
    </row>
    <row r="1178" spans="1:18" x14ac:dyDescent="0.3">
      <c r="A1178" s="6"/>
      <c r="B1178" s="40" t="s">
        <v>600</v>
      </c>
      <c r="C1178" s="1"/>
      <c r="D1178" s="31"/>
      <c r="E1178" s="31"/>
      <c r="F1178" s="31"/>
      <c r="G1178" s="31"/>
      <c r="H1178" s="31"/>
      <c r="I1178" s="1"/>
      <c r="J1178" s="46"/>
      <c r="K1178" s="50"/>
      <c r="L1178" s="13"/>
      <c r="M1178" s="13"/>
      <c r="N1178" s="13"/>
      <c r="O1178" s="13"/>
      <c r="P1178" s="13"/>
      <c r="Q1178" s="13"/>
      <c r="R1178" s="1"/>
    </row>
    <row r="1179" spans="1:18" x14ac:dyDescent="0.3">
      <c r="A1179" s="6"/>
      <c r="B1179" s="40" t="s">
        <v>601</v>
      </c>
      <c r="C1179" s="1"/>
      <c r="D1179" s="31"/>
      <c r="E1179" s="31"/>
      <c r="F1179" s="31"/>
      <c r="G1179" s="31"/>
      <c r="H1179" s="31"/>
      <c r="I1179" s="1"/>
      <c r="J1179" s="46"/>
      <c r="K1179" s="50"/>
      <c r="L1179" s="13"/>
      <c r="M1179" s="13"/>
      <c r="N1179" s="13"/>
      <c r="O1179" s="13"/>
      <c r="P1179" s="13"/>
      <c r="Q1179" s="13"/>
      <c r="R1179" s="1"/>
    </row>
    <row r="1180" spans="1:18" x14ac:dyDescent="0.3">
      <c r="A1180" s="6"/>
      <c r="B1180" s="40" t="s">
        <v>602</v>
      </c>
      <c r="C1180" s="1"/>
      <c r="D1180" s="31"/>
      <c r="E1180" s="31"/>
      <c r="F1180" s="31"/>
      <c r="G1180" s="31"/>
      <c r="H1180" s="31"/>
      <c r="I1180" s="1"/>
      <c r="J1180" s="46"/>
      <c r="K1180" s="50"/>
      <c r="L1180" s="13"/>
      <c r="M1180" s="13"/>
      <c r="N1180" s="13"/>
      <c r="O1180" s="13"/>
      <c r="P1180" s="13"/>
      <c r="Q1180" s="13"/>
      <c r="R1180" s="1"/>
    </row>
    <row r="1181" spans="1:18" x14ac:dyDescent="0.3">
      <c r="A1181" s="6"/>
      <c r="B1181" s="40" t="s">
        <v>603</v>
      </c>
      <c r="C1181" s="1"/>
      <c r="D1181" s="31"/>
      <c r="E1181" s="31"/>
      <c r="F1181" s="31"/>
      <c r="G1181" s="31"/>
      <c r="H1181" s="31"/>
      <c r="I1181" s="1"/>
      <c r="J1181" s="46"/>
      <c r="K1181" s="50"/>
      <c r="L1181" s="13"/>
      <c r="M1181" s="13"/>
      <c r="N1181" s="13"/>
      <c r="O1181" s="13"/>
      <c r="P1181" s="13"/>
      <c r="Q1181" s="13"/>
      <c r="R1181" s="1"/>
    </row>
    <row r="1182" spans="1:18" x14ac:dyDescent="0.3">
      <c r="A1182" s="6"/>
      <c r="B1182" s="40" t="s">
        <v>604</v>
      </c>
      <c r="C1182" s="1"/>
      <c r="D1182" s="31"/>
      <c r="E1182" s="31"/>
      <c r="F1182" s="31"/>
      <c r="G1182" s="31"/>
      <c r="H1182" s="31"/>
      <c r="I1182" s="1"/>
      <c r="J1182" s="46"/>
      <c r="K1182" s="50"/>
      <c r="L1182" s="13"/>
      <c r="M1182" s="13"/>
      <c r="N1182" s="13"/>
      <c r="O1182" s="13"/>
      <c r="P1182" s="13"/>
      <c r="Q1182" s="13"/>
      <c r="R1182" s="1"/>
    </row>
    <row r="1183" spans="1:18" x14ac:dyDescent="0.3">
      <c r="A1183" s="6"/>
      <c r="B1183" s="40" t="s">
        <v>605</v>
      </c>
      <c r="C1183" s="1"/>
      <c r="D1183" s="31"/>
      <c r="E1183" s="31"/>
      <c r="F1183" s="31"/>
      <c r="G1183" s="31"/>
      <c r="H1183" s="31"/>
      <c r="I1183" s="1"/>
      <c r="J1183" s="46"/>
      <c r="K1183" s="50"/>
      <c r="L1183" s="13"/>
      <c r="M1183" s="13"/>
      <c r="N1183" s="13"/>
      <c r="O1183" s="13"/>
      <c r="P1183" s="13"/>
      <c r="Q1183" s="13"/>
      <c r="R1183" s="1"/>
    </row>
    <row r="1184" spans="1:18" x14ac:dyDescent="0.3">
      <c r="A1184" s="6"/>
      <c r="B1184" s="40" t="s">
        <v>606</v>
      </c>
      <c r="C1184" s="1"/>
      <c r="D1184" s="31"/>
      <c r="E1184" s="31"/>
      <c r="F1184" s="31"/>
      <c r="G1184" s="31"/>
      <c r="H1184" s="31"/>
      <c r="I1184" s="1"/>
      <c r="J1184" s="46"/>
      <c r="K1184" s="50"/>
      <c r="L1184" s="13"/>
      <c r="M1184" s="13"/>
      <c r="N1184" s="13"/>
      <c r="O1184" s="13"/>
      <c r="P1184" s="13"/>
      <c r="Q1184" s="13"/>
      <c r="R1184" s="1"/>
    </row>
    <row r="1185" spans="1:18" x14ac:dyDescent="0.3">
      <c r="A1185" s="6"/>
      <c r="B1185" s="1"/>
      <c r="C1185" s="1"/>
      <c r="D1185" s="31"/>
      <c r="E1185" s="31"/>
      <c r="F1185" s="31"/>
      <c r="G1185" s="31"/>
      <c r="H1185" s="31"/>
      <c r="I1185" s="1"/>
      <c r="J1185" s="46"/>
      <c r="K1185" s="50"/>
      <c r="L1185" s="13"/>
      <c r="M1185" s="13"/>
      <c r="N1185" s="13"/>
      <c r="O1185" s="13"/>
      <c r="P1185" s="13"/>
      <c r="Q1185" s="13"/>
      <c r="R1185" s="1"/>
    </row>
    <row r="1186" spans="1:18" x14ac:dyDescent="0.3">
      <c r="A1186" s="6" t="s">
        <v>607</v>
      </c>
      <c r="B1186" s="60" t="s">
        <v>609</v>
      </c>
      <c r="C1186" s="60"/>
      <c r="D1186" s="61"/>
      <c r="E1186" s="61"/>
      <c r="F1186" s="61"/>
      <c r="G1186" s="61"/>
      <c r="H1186" s="61"/>
      <c r="I1186" s="1" t="s">
        <v>67</v>
      </c>
      <c r="J1186" s="46">
        <f t="shared" ref="J1186:J1212" si="18">COUNTIF(D1186,K1186)</f>
        <v>0</v>
      </c>
      <c r="K1186" s="50">
        <v>375</v>
      </c>
      <c r="L1186" s="13"/>
      <c r="M1186" s="13"/>
      <c r="N1186" s="13"/>
      <c r="O1186" s="13"/>
      <c r="P1186" s="13"/>
      <c r="Q1186" s="13"/>
      <c r="R1186" s="1"/>
    </row>
    <row r="1187" spans="1:18" x14ac:dyDescent="0.3">
      <c r="A1187" s="6"/>
      <c r="B1187" s="1"/>
      <c r="C1187" s="1"/>
      <c r="D1187" s="31"/>
      <c r="E1187" s="31"/>
      <c r="F1187" s="31"/>
      <c r="G1187" s="31"/>
      <c r="H1187" s="31"/>
      <c r="I1187" s="1"/>
      <c r="J1187" s="46"/>
      <c r="K1187" s="50"/>
      <c r="L1187" s="13"/>
      <c r="M1187" s="13"/>
      <c r="N1187" s="13"/>
      <c r="O1187" s="13"/>
      <c r="P1187" s="13"/>
      <c r="Q1187" s="13"/>
      <c r="R1187" s="1"/>
    </row>
    <row r="1188" spans="1:18" x14ac:dyDescent="0.3">
      <c r="A1188" s="6" t="s">
        <v>610</v>
      </c>
      <c r="B1188" s="1" t="s">
        <v>611</v>
      </c>
      <c r="C1188" s="1"/>
      <c r="D1188" s="31"/>
      <c r="E1188" s="31"/>
      <c r="F1188" s="31"/>
      <c r="G1188" s="31"/>
      <c r="H1188" s="31"/>
      <c r="I1188" s="1"/>
      <c r="J1188" s="46"/>
      <c r="K1188" s="50"/>
      <c r="L1188" s="13"/>
      <c r="M1188" s="13"/>
      <c r="N1188" s="13"/>
      <c r="O1188" s="13"/>
      <c r="P1188" s="13"/>
      <c r="Q1188" s="13"/>
      <c r="R1188" s="1"/>
    </row>
    <row r="1189" spans="1:18" x14ac:dyDescent="0.3">
      <c r="A1189" s="6"/>
      <c r="B1189" s="1" t="s">
        <v>612</v>
      </c>
      <c r="C1189" s="1"/>
      <c r="D1189" s="61"/>
      <c r="E1189" s="61"/>
      <c r="F1189" s="61"/>
      <c r="G1189" s="61"/>
      <c r="H1189" s="61"/>
      <c r="I1189" s="1" t="s">
        <v>613</v>
      </c>
      <c r="J1189" s="46">
        <f t="shared" si="18"/>
        <v>0</v>
      </c>
      <c r="K1189" s="50">
        <v>50</v>
      </c>
      <c r="L1189" s="13"/>
      <c r="M1189" s="13"/>
      <c r="N1189" s="13"/>
      <c r="O1189" s="13"/>
      <c r="P1189" s="13"/>
      <c r="Q1189" s="13"/>
      <c r="R1189" s="1"/>
    </row>
    <row r="1190" spans="1:18" x14ac:dyDescent="0.3">
      <c r="A1190" s="7"/>
      <c r="B1190" s="8"/>
      <c r="C1190" s="8"/>
      <c r="D1190" s="38"/>
      <c r="E1190" s="38"/>
      <c r="F1190" s="38"/>
      <c r="G1190" s="38"/>
      <c r="H1190" s="38"/>
      <c r="I1190" s="8"/>
      <c r="J1190" s="47"/>
      <c r="K1190" s="50"/>
      <c r="L1190" s="13"/>
      <c r="M1190" s="13"/>
      <c r="N1190" s="13"/>
      <c r="O1190" s="13"/>
      <c r="P1190" s="13"/>
      <c r="Q1190" s="13"/>
      <c r="R1190" s="1"/>
    </row>
    <row r="1191" spans="1:18" x14ac:dyDescent="0.3">
      <c r="A1191" s="4"/>
      <c r="B1191" s="5"/>
      <c r="C1191" s="5"/>
      <c r="D1191" s="39"/>
      <c r="E1191" s="39"/>
      <c r="F1191" s="39"/>
      <c r="G1191" s="39"/>
      <c r="H1191" s="39"/>
      <c r="I1191" s="5"/>
      <c r="J1191" s="45"/>
      <c r="K1191" s="50"/>
      <c r="L1191" s="13"/>
      <c r="M1191" s="13"/>
      <c r="N1191" s="13"/>
      <c r="O1191" s="13"/>
      <c r="P1191" s="13"/>
      <c r="Q1191" s="13"/>
      <c r="R1191" s="1"/>
    </row>
    <row r="1192" spans="1:18" x14ac:dyDescent="0.3">
      <c r="A1192" s="6"/>
      <c r="B1192" s="1" t="s">
        <v>614</v>
      </c>
      <c r="C1192" s="1"/>
      <c r="D1192" s="31"/>
      <c r="E1192" s="31"/>
      <c r="F1192" s="31"/>
      <c r="G1192" s="31"/>
      <c r="H1192" s="31"/>
      <c r="I1192" s="1"/>
      <c r="J1192" s="46"/>
      <c r="K1192" s="50"/>
      <c r="L1192" s="13"/>
      <c r="M1192" s="13"/>
      <c r="N1192" s="13"/>
      <c r="O1192" s="13"/>
      <c r="P1192" s="13"/>
      <c r="Q1192" s="13"/>
      <c r="R1192" s="1"/>
    </row>
    <row r="1193" spans="1:18" x14ac:dyDescent="0.3">
      <c r="A1193" s="6"/>
      <c r="B1193" s="1"/>
      <c r="C1193" s="1"/>
      <c r="D1193" s="31"/>
      <c r="E1193" s="31"/>
      <c r="F1193" s="31"/>
      <c r="G1193" s="31"/>
      <c r="H1193" s="31"/>
      <c r="I1193" s="1"/>
      <c r="J1193" s="46"/>
      <c r="K1193" s="50"/>
      <c r="L1193" s="13"/>
      <c r="M1193" s="13"/>
      <c r="N1193" s="13"/>
      <c r="O1193" s="13"/>
      <c r="P1193" s="13"/>
      <c r="Q1193" s="13"/>
      <c r="R1193" s="1"/>
    </row>
    <row r="1194" spans="1:18" ht="16.8" x14ac:dyDescent="0.3">
      <c r="A1194" s="6" t="s">
        <v>615</v>
      </c>
      <c r="B1194" s="1" t="s">
        <v>618</v>
      </c>
      <c r="C1194" s="10" t="s">
        <v>3</v>
      </c>
      <c r="D1194" s="61"/>
      <c r="E1194" s="61"/>
      <c r="F1194" s="61"/>
      <c r="G1194" s="61"/>
      <c r="H1194" s="61"/>
      <c r="I1194" s="1"/>
      <c r="J1194" s="46">
        <f t="shared" si="18"/>
        <v>0</v>
      </c>
      <c r="K1194" s="50">
        <v>1</v>
      </c>
      <c r="L1194" s="13"/>
      <c r="M1194" s="13"/>
      <c r="N1194" s="13"/>
      <c r="O1194" s="13"/>
      <c r="P1194" s="13"/>
      <c r="Q1194" s="13"/>
      <c r="R1194" s="1"/>
    </row>
    <row r="1195" spans="1:18" x14ac:dyDescent="0.3">
      <c r="A1195" s="6"/>
      <c r="B1195" s="1"/>
      <c r="C1195" s="9"/>
      <c r="D1195" s="31"/>
      <c r="E1195" s="31"/>
      <c r="F1195" s="31"/>
      <c r="G1195" s="31"/>
      <c r="H1195" s="31"/>
      <c r="I1195" s="1"/>
      <c r="J1195" s="46"/>
      <c r="K1195" s="50"/>
      <c r="L1195" s="13"/>
      <c r="M1195" s="13"/>
      <c r="N1195" s="13"/>
      <c r="O1195" s="13"/>
      <c r="P1195" s="13"/>
      <c r="Q1195" s="13"/>
      <c r="R1195" s="1"/>
    </row>
    <row r="1196" spans="1:18" x14ac:dyDescent="0.3">
      <c r="A1196" s="6" t="s">
        <v>616</v>
      </c>
      <c r="B1196" s="1" t="s">
        <v>617</v>
      </c>
      <c r="C1196" s="10" t="s">
        <v>3</v>
      </c>
      <c r="D1196" s="61"/>
      <c r="E1196" s="61"/>
      <c r="F1196" s="61"/>
      <c r="G1196" s="61"/>
      <c r="H1196" s="61"/>
      <c r="I1196" s="1"/>
      <c r="J1196" s="46">
        <f t="shared" si="18"/>
        <v>0</v>
      </c>
      <c r="K1196" s="50">
        <v>19</v>
      </c>
      <c r="L1196" s="13"/>
      <c r="M1196" s="13"/>
      <c r="N1196" s="13"/>
      <c r="O1196" s="13"/>
      <c r="P1196" s="13"/>
      <c r="Q1196" s="13"/>
      <c r="R1196" s="1"/>
    </row>
    <row r="1197" spans="1:18" x14ac:dyDescent="0.3">
      <c r="A1197" s="7"/>
      <c r="B1197" s="8"/>
      <c r="C1197" s="8"/>
      <c r="D1197" s="38"/>
      <c r="E1197" s="38"/>
      <c r="F1197" s="38"/>
      <c r="G1197" s="38"/>
      <c r="H1197" s="38"/>
      <c r="I1197" s="8"/>
      <c r="J1197" s="47"/>
      <c r="K1197" s="50"/>
      <c r="L1197" s="13"/>
      <c r="M1197" s="13"/>
      <c r="N1197" s="13"/>
      <c r="O1197" s="13"/>
      <c r="P1197" s="13"/>
      <c r="Q1197" s="13"/>
      <c r="R1197" s="1"/>
    </row>
    <row r="1198" spans="1:18" x14ac:dyDescent="0.3">
      <c r="A1198" s="4"/>
      <c r="B1198" s="5"/>
      <c r="C1198" s="5"/>
      <c r="D1198" s="39"/>
      <c r="E1198" s="39"/>
      <c r="F1198" s="39"/>
      <c r="G1198" s="39"/>
      <c r="H1198" s="39"/>
      <c r="I1198" s="5"/>
      <c r="J1198" s="45"/>
      <c r="K1198" s="50"/>
      <c r="L1198" s="13"/>
      <c r="M1198" s="13"/>
      <c r="N1198" s="13"/>
      <c r="O1198" s="13"/>
      <c r="P1198" s="13"/>
      <c r="Q1198" s="13"/>
      <c r="R1198" s="1"/>
    </row>
    <row r="1199" spans="1:18" x14ac:dyDescent="0.3">
      <c r="A1199" s="6"/>
      <c r="B1199" s="1" t="s">
        <v>16</v>
      </c>
      <c r="C1199" s="1"/>
      <c r="D1199" s="31"/>
      <c r="E1199" s="31"/>
      <c r="F1199" s="31"/>
      <c r="G1199" s="31"/>
      <c r="H1199" s="31"/>
      <c r="I1199" s="1"/>
      <c r="J1199" s="46"/>
      <c r="K1199" s="50"/>
      <c r="L1199" s="13"/>
      <c r="M1199" s="13"/>
      <c r="N1199" s="13"/>
      <c r="O1199" s="13"/>
      <c r="P1199" s="13"/>
      <c r="Q1199" s="13"/>
      <c r="R1199" s="1"/>
    </row>
    <row r="1200" spans="1:18" x14ac:dyDescent="0.3">
      <c r="A1200" s="6"/>
      <c r="B1200" s="1"/>
      <c r="C1200" s="1"/>
      <c r="D1200" s="31"/>
      <c r="E1200" s="31"/>
      <c r="F1200" s="31"/>
      <c r="G1200" s="31"/>
      <c r="H1200" s="31"/>
      <c r="I1200" s="1"/>
      <c r="J1200" s="46"/>
      <c r="K1200" s="50"/>
      <c r="L1200" s="13"/>
      <c r="M1200" s="13"/>
      <c r="N1200" s="13"/>
      <c r="O1200" s="13"/>
      <c r="P1200" s="13"/>
      <c r="Q1200" s="13"/>
      <c r="R1200" s="1"/>
    </row>
    <row r="1201" spans="1:18" x14ac:dyDescent="0.3">
      <c r="A1201" s="6" t="s">
        <v>620</v>
      </c>
      <c r="B1201" s="1" t="s">
        <v>619</v>
      </c>
      <c r="C1201" s="9" t="s">
        <v>17</v>
      </c>
      <c r="D1201" s="61"/>
      <c r="E1201" s="61"/>
      <c r="F1201" s="61"/>
      <c r="G1201" s="61"/>
      <c r="H1201" s="61"/>
      <c r="I1201" s="1"/>
      <c r="J1201" s="46">
        <f t="shared" si="18"/>
        <v>0</v>
      </c>
      <c r="K1201" s="50">
        <v>6</v>
      </c>
      <c r="L1201" s="13"/>
      <c r="M1201" s="13"/>
      <c r="N1201" s="13"/>
      <c r="O1201" s="13"/>
      <c r="P1201" s="13"/>
      <c r="Q1201" s="13"/>
      <c r="R1201" s="1"/>
    </row>
    <row r="1202" spans="1:18" x14ac:dyDescent="0.3">
      <c r="A1202" s="6"/>
      <c r="B1202" s="1"/>
      <c r="C1202" s="1"/>
      <c r="D1202" s="31"/>
      <c r="E1202" s="31"/>
      <c r="F1202" s="31"/>
      <c r="G1202" s="31"/>
      <c r="H1202" s="31"/>
      <c r="I1202" s="1"/>
      <c r="J1202" s="46"/>
      <c r="K1202" s="50"/>
      <c r="L1202" s="13"/>
      <c r="M1202" s="13"/>
      <c r="N1202" s="13"/>
      <c r="O1202" s="13"/>
      <c r="P1202" s="13"/>
      <c r="Q1202" s="13"/>
      <c r="R1202" s="1"/>
    </row>
    <row r="1203" spans="1:18" x14ac:dyDescent="0.3">
      <c r="A1203" s="6" t="s">
        <v>621</v>
      </c>
      <c r="B1203" s="1" t="s">
        <v>622</v>
      </c>
      <c r="C1203" s="9" t="s">
        <v>17</v>
      </c>
      <c r="D1203" s="61"/>
      <c r="E1203" s="61"/>
      <c r="F1203" s="61"/>
      <c r="G1203" s="61"/>
      <c r="H1203" s="61"/>
      <c r="I1203" s="1"/>
      <c r="J1203" s="46">
        <f t="shared" si="18"/>
        <v>0</v>
      </c>
      <c r="K1203" s="50">
        <v>4</v>
      </c>
      <c r="L1203" s="13"/>
      <c r="M1203" s="13"/>
      <c r="N1203" s="13"/>
      <c r="O1203" s="13"/>
      <c r="P1203" s="13"/>
      <c r="Q1203" s="13"/>
      <c r="R1203" s="1"/>
    </row>
    <row r="1204" spans="1:18" x14ac:dyDescent="0.3">
      <c r="A1204" s="7"/>
      <c r="B1204" s="8"/>
      <c r="C1204" s="8"/>
      <c r="D1204" s="38"/>
      <c r="E1204" s="38"/>
      <c r="F1204" s="38"/>
      <c r="G1204" s="38"/>
      <c r="H1204" s="38"/>
      <c r="I1204" s="8"/>
      <c r="J1204" s="47"/>
      <c r="K1204" s="50"/>
      <c r="L1204" s="13"/>
      <c r="M1204" s="13"/>
      <c r="N1204" s="13"/>
      <c r="O1204" s="13"/>
      <c r="P1204" s="13"/>
      <c r="Q1204" s="13"/>
      <c r="R1204" s="1"/>
    </row>
    <row r="1205" spans="1:18" x14ac:dyDescent="0.3">
      <c r="A1205" s="4"/>
      <c r="B1205" s="5"/>
      <c r="C1205" s="12"/>
      <c r="D1205" s="39"/>
      <c r="E1205" s="39"/>
      <c r="F1205" s="39"/>
      <c r="G1205" s="39"/>
      <c r="H1205" s="39"/>
      <c r="I1205" s="5"/>
      <c r="J1205" s="45"/>
      <c r="K1205" s="50"/>
      <c r="L1205" s="13"/>
      <c r="M1205" s="13"/>
      <c r="N1205" s="13"/>
      <c r="O1205" s="13"/>
      <c r="P1205" s="13"/>
      <c r="Q1205" s="13"/>
      <c r="R1205" s="1"/>
    </row>
    <row r="1206" spans="1:18" x14ac:dyDescent="0.3">
      <c r="A1206" s="6" t="s">
        <v>623</v>
      </c>
      <c r="B1206" s="1" t="s">
        <v>627</v>
      </c>
      <c r="C1206" s="10" t="s">
        <v>3</v>
      </c>
      <c r="D1206" s="61"/>
      <c r="E1206" s="61"/>
      <c r="F1206" s="61"/>
      <c r="G1206" s="61"/>
      <c r="H1206" s="61"/>
      <c r="I1206" s="1"/>
      <c r="J1206" s="46">
        <f t="shared" si="18"/>
        <v>0</v>
      </c>
      <c r="K1206" s="50">
        <v>26</v>
      </c>
      <c r="L1206" s="13"/>
      <c r="M1206" s="13"/>
      <c r="N1206" s="13"/>
      <c r="O1206" s="13"/>
      <c r="P1206" s="13"/>
      <c r="Q1206" s="13"/>
      <c r="R1206" s="1"/>
    </row>
    <row r="1207" spans="1:18" x14ac:dyDescent="0.3">
      <c r="A1207" s="6"/>
      <c r="B1207" s="1"/>
      <c r="C1207" s="9"/>
      <c r="D1207" s="31"/>
      <c r="E1207" s="31"/>
      <c r="F1207" s="31"/>
      <c r="G1207" s="31"/>
      <c r="H1207" s="31"/>
      <c r="I1207" s="1"/>
      <c r="J1207" s="46"/>
      <c r="K1207" s="50"/>
      <c r="L1207" s="13"/>
      <c r="M1207" s="13"/>
      <c r="N1207" s="13"/>
      <c r="O1207" s="13"/>
      <c r="P1207" s="13"/>
      <c r="Q1207" s="13"/>
      <c r="R1207" s="1"/>
    </row>
    <row r="1208" spans="1:18" x14ac:dyDescent="0.3">
      <c r="A1208" s="6" t="s">
        <v>624</v>
      </c>
      <c r="B1208" s="1" t="s">
        <v>628</v>
      </c>
      <c r="C1208" s="10" t="s">
        <v>3</v>
      </c>
      <c r="D1208" s="61"/>
      <c r="E1208" s="61"/>
      <c r="F1208" s="61"/>
      <c r="G1208" s="61"/>
      <c r="H1208" s="61"/>
      <c r="I1208" s="1"/>
      <c r="J1208" s="46">
        <f t="shared" si="18"/>
        <v>0</v>
      </c>
      <c r="K1208" s="50">
        <v>-0.6</v>
      </c>
      <c r="L1208" s="13"/>
      <c r="M1208" s="13"/>
      <c r="N1208" s="13"/>
      <c r="O1208" s="13"/>
      <c r="P1208" s="13"/>
      <c r="Q1208" s="13"/>
      <c r="R1208" s="1"/>
    </row>
    <row r="1209" spans="1:18" x14ac:dyDescent="0.3">
      <c r="A1209" s="6"/>
      <c r="B1209" s="1"/>
      <c r="C1209" s="9"/>
      <c r="D1209" s="31"/>
      <c r="E1209" s="31"/>
      <c r="F1209" s="31"/>
      <c r="G1209" s="31"/>
      <c r="H1209" s="31"/>
      <c r="I1209" s="1"/>
      <c r="J1209" s="46"/>
      <c r="K1209" s="50"/>
      <c r="L1209" s="13"/>
      <c r="M1209" s="13"/>
      <c r="N1209" s="13"/>
      <c r="O1209" s="13"/>
      <c r="P1209" s="13"/>
      <c r="Q1209" s="13"/>
      <c r="R1209" s="1"/>
    </row>
    <row r="1210" spans="1:18" x14ac:dyDescent="0.3">
      <c r="A1210" s="6" t="s">
        <v>625</v>
      </c>
      <c r="B1210" s="3" t="s">
        <v>629</v>
      </c>
      <c r="C1210" s="10" t="s">
        <v>3</v>
      </c>
      <c r="D1210" s="61"/>
      <c r="E1210" s="61"/>
      <c r="F1210" s="61"/>
      <c r="G1210" s="61"/>
      <c r="H1210" s="61"/>
      <c r="I1210" s="1"/>
      <c r="J1210" s="46">
        <f t="shared" si="18"/>
        <v>0</v>
      </c>
      <c r="K1210" s="50">
        <v>9.6999999999999993</v>
      </c>
      <c r="L1210" s="13"/>
      <c r="M1210" s="13"/>
      <c r="N1210" s="13"/>
      <c r="O1210" s="13"/>
      <c r="P1210" s="13"/>
      <c r="Q1210" s="13"/>
      <c r="R1210" s="1"/>
    </row>
    <row r="1211" spans="1:18" x14ac:dyDescent="0.3">
      <c r="A1211" s="6"/>
      <c r="B1211" s="1"/>
      <c r="C1211" s="9"/>
      <c r="D1211" s="31"/>
      <c r="E1211" s="31"/>
      <c r="F1211" s="31"/>
      <c r="G1211" s="31"/>
      <c r="H1211" s="31"/>
      <c r="I1211" s="1"/>
      <c r="J1211" s="46"/>
      <c r="K1211" s="50"/>
      <c r="L1211" s="13"/>
      <c r="M1211" s="13"/>
      <c r="N1211" s="13"/>
      <c r="O1211" s="13"/>
      <c r="P1211" s="13"/>
      <c r="Q1211" s="13"/>
      <c r="R1211" s="1"/>
    </row>
    <row r="1212" spans="1:18" x14ac:dyDescent="0.3">
      <c r="A1212" s="6" t="s">
        <v>626</v>
      </c>
      <c r="B1212" s="1" t="s">
        <v>630</v>
      </c>
      <c r="C1212" s="10" t="s">
        <v>3</v>
      </c>
      <c r="D1212" s="61"/>
      <c r="E1212" s="61"/>
      <c r="F1212" s="61"/>
      <c r="G1212" s="61"/>
      <c r="H1212" s="61"/>
      <c r="I1212" s="1"/>
      <c r="J1212" s="46">
        <f t="shared" si="18"/>
        <v>0</v>
      </c>
      <c r="K1212" s="50">
        <v>-35</v>
      </c>
      <c r="L1212" s="13"/>
      <c r="M1212" s="13"/>
      <c r="N1212" s="13"/>
      <c r="O1212" s="13"/>
      <c r="P1212" s="13"/>
      <c r="Q1212" s="13"/>
      <c r="R1212" s="1"/>
    </row>
    <row r="1213" spans="1:18" x14ac:dyDescent="0.3">
      <c r="A1213" s="7"/>
      <c r="B1213" s="8"/>
      <c r="C1213" s="11"/>
      <c r="D1213" s="38"/>
      <c r="E1213" s="38"/>
      <c r="F1213" s="38"/>
      <c r="G1213" s="38"/>
      <c r="H1213" s="38"/>
      <c r="I1213" s="8"/>
      <c r="J1213" s="47"/>
      <c r="K1213" s="50"/>
      <c r="L1213" s="13"/>
      <c r="M1213" s="13"/>
      <c r="N1213" s="13"/>
      <c r="O1213" s="13"/>
      <c r="P1213" s="13"/>
      <c r="Q1213" s="13"/>
      <c r="R1213" s="1"/>
    </row>
    <row r="1214" spans="1:18" x14ac:dyDescent="0.3">
      <c r="A1214" s="1"/>
      <c r="B1214" s="1"/>
      <c r="C1214" s="1"/>
      <c r="D1214" s="31"/>
      <c r="E1214" s="31"/>
      <c r="F1214" s="31"/>
      <c r="G1214" s="31"/>
      <c r="H1214" s="31"/>
      <c r="I1214" s="1"/>
      <c r="J1214" s="53">
        <f>SUM(J6:J1213)</f>
        <v>0</v>
      </c>
      <c r="K1214" s="50"/>
      <c r="L1214" s="13"/>
      <c r="M1214" s="13"/>
      <c r="N1214" s="13"/>
      <c r="O1214" s="13"/>
      <c r="P1214" s="13"/>
      <c r="Q1214" s="13"/>
      <c r="R1214" s="1"/>
    </row>
    <row r="1215" spans="1:18" x14ac:dyDescent="0.3">
      <c r="A1215" s="1"/>
      <c r="B1215" s="1"/>
      <c r="C1215" s="1"/>
      <c r="D1215" s="31"/>
      <c r="E1215" s="31"/>
      <c r="F1215" s="31"/>
      <c r="G1215" s="31"/>
      <c r="H1215" s="31"/>
      <c r="I1215" s="1"/>
      <c r="J1215" s="41"/>
      <c r="K1215" s="50"/>
      <c r="L1215" s="13"/>
      <c r="M1215" s="13"/>
      <c r="N1215" s="13"/>
      <c r="O1215" s="13"/>
      <c r="P1215" s="13"/>
      <c r="Q1215" s="13"/>
      <c r="R1215" s="1"/>
    </row>
    <row r="1216" spans="1:18" x14ac:dyDescent="0.3">
      <c r="A1216" s="1"/>
      <c r="B1216" s="1"/>
      <c r="C1216" s="1"/>
      <c r="D1216" s="31"/>
      <c r="E1216" s="31"/>
      <c r="F1216" s="31"/>
      <c r="G1216" s="31"/>
      <c r="H1216" s="31"/>
      <c r="I1216" s="1"/>
      <c r="J1216" s="41"/>
      <c r="K1216" s="50"/>
      <c r="L1216" s="13"/>
      <c r="M1216" s="13"/>
      <c r="N1216" s="13"/>
      <c r="O1216" s="13"/>
      <c r="P1216" s="13"/>
      <c r="Q1216" s="13"/>
      <c r="R1216" s="1"/>
    </row>
    <row r="1217" spans="1:18" x14ac:dyDescent="0.3">
      <c r="A1217" s="1"/>
      <c r="B1217" s="1"/>
      <c r="C1217" s="1"/>
      <c r="D1217" s="31"/>
      <c r="E1217" s="31"/>
      <c r="F1217" s="31"/>
      <c r="G1217" s="31"/>
      <c r="H1217" s="31"/>
      <c r="I1217" s="1"/>
      <c r="J1217" s="41"/>
      <c r="K1217" s="2"/>
      <c r="L1217" s="1"/>
      <c r="M1217" s="1"/>
      <c r="N1217" s="1"/>
      <c r="O1217" s="1"/>
      <c r="P1217" s="1"/>
      <c r="Q1217" s="1"/>
      <c r="R1217" s="1"/>
    </row>
    <row r="1218" spans="1:18" x14ac:dyDescent="0.3">
      <c r="A1218" s="1"/>
      <c r="B1218" s="1"/>
      <c r="C1218" s="1"/>
      <c r="D1218" s="31"/>
      <c r="E1218" s="31"/>
      <c r="F1218" s="31"/>
      <c r="G1218" s="31"/>
      <c r="H1218" s="31"/>
      <c r="I1218" s="1"/>
      <c r="J1218" s="41"/>
      <c r="K1218" s="2"/>
      <c r="L1218" s="1"/>
      <c r="M1218" s="1"/>
      <c r="N1218" s="1"/>
      <c r="O1218" s="1"/>
      <c r="P1218" s="1"/>
      <c r="Q1218" s="1"/>
      <c r="R1218" s="1"/>
    </row>
    <row r="1219" spans="1:18" x14ac:dyDescent="0.3">
      <c r="A1219" s="1"/>
      <c r="B1219" s="1"/>
      <c r="C1219" s="1"/>
      <c r="D1219" s="31"/>
      <c r="E1219" s="31"/>
      <c r="F1219" s="31"/>
      <c r="G1219" s="31"/>
      <c r="H1219" s="31"/>
      <c r="I1219" s="1"/>
      <c r="J1219" s="41"/>
      <c r="K1219" s="2"/>
      <c r="L1219" s="1"/>
      <c r="M1219" s="1"/>
      <c r="N1219" s="1"/>
      <c r="O1219" s="1"/>
      <c r="P1219" s="1"/>
      <c r="Q1219" s="1"/>
      <c r="R1219" s="1"/>
    </row>
    <row r="1220" spans="1:18" x14ac:dyDescent="0.3">
      <c r="A1220" s="1"/>
      <c r="B1220" s="1"/>
      <c r="C1220" s="1"/>
      <c r="D1220" s="31"/>
      <c r="E1220" s="31"/>
      <c r="F1220" s="31"/>
      <c r="G1220" s="31"/>
      <c r="H1220" s="31"/>
      <c r="I1220" s="1"/>
      <c r="J1220" s="41"/>
      <c r="K1220" s="2"/>
      <c r="L1220" s="1"/>
      <c r="M1220" s="1"/>
      <c r="N1220" s="1"/>
      <c r="O1220" s="1"/>
      <c r="P1220" s="1"/>
      <c r="Q1220" s="1"/>
      <c r="R1220" s="1"/>
    </row>
    <row r="1221" spans="1:18" x14ac:dyDescent="0.3">
      <c r="A1221" s="1"/>
      <c r="B1221" s="1"/>
      <c r="C1221" s="1"/>
      <c r="D1221" s="31"/>
      <c r="E1221" s="31"/>
      <c r="F1221" s="31"/>
      <c r="G1221" s="31"/>
      <c r="H1221" s="31"/>
      <c r="I1221" s="1"/>
      <c r="J1221" s="41"/>
      <c r="K1221" s="2"/>
      <c r="L1221" s="1"/>
      <c r="M1221" s="1"/>
      <c r="N1221" s="1"/>
      <c r="O1221" s="1"/>
      <c r="P1221" s="1"/>
      <c r="Q1221" s="1"/>
      <c r="R1221" s="1"/>
    </row>
    <row r="1222" spans="1:18" x14ac:dyDescent="0.3">
      <c r="A1222" s="1"/>
      <c r="B1222" s="1"/>
      <c r="C1222" s="1"/>
      <c r="D1222" s="31"/>
      <c r="E1222" s="31"/>
      <c r="F1222" s="31"/>
      <c r="G1222" s="31"/>
      <c r="H1222" s="31"/>
      <c r="I1222" s="1"/>
      <c r="J1222" s="41"/>
      <c r="K1222" s="2"/>
      <c r="L1222" s="1"/>
      <c r="M1222" s="1"/>
      <c r="N1222" s="1"/>
      <c r="O1222" s="1"/>
      <c r="P1222" s="1"/>
      <c r="Q1222" s="1"/>
      <c r="R1222" s="1"/>
    </row>
    <row r="1223" spans="1:18" x14ac:dyDescent="0.3">
      <c r="A1223" s="1"/>
      <c r="B1223" s="1"/>
      <c r="C1223" s="1"/>
      <c r="D1223" s="31"/>
      <c r="E1223" s="31"/>
      <c r="F1223" s="31"/>
      <c r="G1223" s="31"/>
      <c r="H1223" s="31"/>
      <c r="I1223" s="1"/>
      <c r="J1223" s="41"/>
      <c r="K1223" s="2"/>
      <c r="L1223" s="1"/>
      <c r="M1223" s="1"/>
      <c r="N1223" s="1"/>
      <c r="O1223" s="1"/>
      <c r="P1223" s="1"/>
      <c r="Q1223" s="1"/>
      <c r="R1223" s="1"/>
    </row>
    <row r="1224" spans="1:18" x14ac:dyDescent="0.3">
      <c r="A1224" s="1"/>
      <c r="B1224" s="1"/>
      <c r="C1224" s="1"/>
      <c r="D1224" s="31"/>
      <c r="E1224" s="31"/>
      <c r="F1224" s="31"/>
      <c r="G1224" s="31"/>
      <c r="H1224" s="31"/>
      <c r="I1224" s="1"/>
      <c r="J1224" s="41"/>
      <c r="K1224" s="2"/>
      <c r="L1224" s="1"/>
      <c r="M1224" s="1"/>
      <c r="N1224" s="1"/>
      <c r="O1224" s="1"/>
      <c r="P1224" s="1"/>
      <c r="Q1224" s="1"/>
      <c r="R1224" s="1"/>
    </row>
    <row r="1225" spans="1:18" x14ac:dyDescent="0.3">
      <c r="A1225" s="1"/>
      <c r="B1225" s="1"/>
      <c r="C1225" s="1"/>
      <c r="D1225" s="31"/>
      <c r="E1225" s="31"/>
      <c r="F1225" s="31"/>
      <c r="G1225" s="31"/>
      <c r="H1225" s="31"/>
      <c r="I1225" s="1"/>
      <c r="J1225" s="41"/>
      <c r="K1225" s="2"/>
      <c r="L1225" s="1"/>
      <c r="M1225" s="1"/>
      <c r="N1225" s="1"/>
      <c r="O1225" s="1"/>
      <c r="P1225" s="1"/>
      <c r="Q1225" s="1"/>
      <c r="R1225" s="1"/>
    </row>
    <row r="1226" spans="1:18" x14ac:dyDescent="0.3">
      <c r="A1226" s="1"/>
      <c r="B1226" s="1"/>
      <c r="C1226" s="1"/>
      <c r="D1226" s="31"/>
      <c r="E1226" s="31"/>
      <c r="F1226" s="31"/>
      <c r="G1226" s="31"/>
      <c r="H1226" s="31"/>
      <c r="I1226" s="1"/>
      <c r="J1226" s="41"/>
      <c r="K1226" s="2"/>
      <c r="L1226" s="1"/>
      <c r="M1226" s="1"/>
      <c r="N1226" s="1"/>
      <c r="O1226" s="1"/>
      <c r="P1226" s="1"/>
      <c r="Q1226" s="1"/>
      <c r="R1226" s="1"/>
    </row>
    <row r="1227" spans="1:18" x14ac:dyDescent="0.3">
      <c r="A1227" s="1"/>
      <c r="B1227" s="1"/>
      <c r="C1227" s="1"/>
      <c r="D1227" s="31"/>
      <c r="E1227" s="31"/>
      <c r="F1227" s="31"/>
      <c r="G1227" s="31"/>
      <c r="H1227" s="31"/>
      <c r="I1227" s="1"/>
      <c r="J1227" s="41"/>
      <c r="K1227" s="2"/>
      <c r="L1227" s="1"/>
      <c r="M1227" s="1"/>
      <c r="N1227" s="1"/>
      <c r="O1227" s="1"/>
      <c r="P1227" s="1"/>
      <c r="Q1227" s="1"/>
      <c r="R1227" s="1"/>
    </row>
    <row r="1228" spans="1:18" x14ac:dyDescent="0.3">
      <c r="A1228" s="1"/>
      <c r="B1228" s="1"/>
      <c r="C1228" s="1"/>
      <c r="D1228" s="31"/>
      <c r="E1228" s="31"/>
      <c r="F1228" s="31"/>
      <c r="G1228" s="31"/>
      <c r="H1228" s="31"/>
      <c r="I1228" s="1"/>
      <c r="J1228" s="41"/>
      <c r="K1228" s="2"/>
      <c r="L1228" s="1"/>
      <c r="M1228" s="1"/>
      <c r="N1228" s="1"/>
      <c r="O1228" s="1"/>
      <c r="P1228" s="1"/>
      <c r="Q1228" s="1"/>
      <c r="R1228" s="1"/>
    </row>
    <row r="1229" spans="1:18" x14ac:dyDescent="0.3">
      <c r="A1229" s="1"/>
      <c r="B1229" s="1"/>
      <c r="C1229" s="1"/>
      <c r="D1229" s="31"/>
      <c r="E1229" s="31"/>
      <c r="F1229" s="31"/>
      <c r="G1229" s="31"/>
      <c r="H1229" s="31"/>
      <c r="I1229" s="1"/>
      <c r="J1229" s="41"/>
      <c r="K1229" s="2"/>
      <c r="L1229" s="1"/>
      <c r="M1229" s="1"/>
      <c r="N1229" s="1"/>
      <c r="O1229" s="1"/>
      <c r="P1229" s="1"/>
      <c r="Q1229" s="1"/>
      <c r="R1229" s="1"/>
    </row>
    <row r="1230" spans="1:18" x14ac:dyDescent="0.3">
      <c r="A1230" s="1"/>
      <c r="B1230" s="1"/>
      <c r="C1230" s="1"/>
      <c r="D1230" s="31"/>
      <c r="E1230" s="31"/>
      <c r="F1230" s="31"/>
      <c r="G1230" s="31"/>
      <c r="H1230" s="31"/>
      <c r="I1230" s="1"/>
      <c r="J1230" s="41"/>
      <c r="K1230" s="2"/>
      <c r="L1230" s="1"/>
      <c r="M1230" s="1"/>
      <c r="N1230" s="1"/>
      <c r="O1230" s="1"/>
      <c r="P1230" s="1"/>
      <c r="Q1230" s="1"/>
      <c r="R1230" s="1"/>
    </row>
    <row r="1231" spans="1:18" x14ac:dyDescent="0.3">
      <c r="A1231" s="1"/>
      <c r="B1231" s="1"/>
      <c r="C1231" s="1"/>
      <c r="D1231" s="31"/>
      <c r="E1231" s="31"/>
      <c r="F1231" s="31"/>
      <c r="G1231" s="31"/>
      <c r="H1231" s="31"/>
      <c r="I1231" s="1"/>
      <c r="J1231" s="41"/>
      <c r="K1231" s="2"/>
      <c r="L1231" s="1"/>
      <c r="M1231" s="1"/>
      <c r="N1231" s="1"/>
      <c r="O1231" s="1"/>
      <c r="P1231" s="1"/>
      <c r="Q1231" s="1"/>
      <c r="R1231" s="1"/>
    </row>
    <row r="1232" spans="1:18" x14ac:dyDescent="0.3">
      <c r="A1232" s="1"/>
      <c r="B1232" s="1"/>
      <c r="C1232" s="1"/>
      <c r="D1232" s="31"/>
      <c r="E1232" s="31"/>
      <c r="F1232" s="31"/>
      <c r="G1232" s="31"/>
      <c r="H1232" s="31"/>
      <c r="I1232" s="1"/>
      <c r="J1232" s="41"/>
      <c r="K1232" s="2"/>
      <c r="L1232" s="1"/>
      <c r="M1232" s="1"/>
      <c r="N1232" s="1"/>
      <c r="O1232" s="1"/>
      <c r="P1232" s="1"/>
      <c r="Q1232" s="1"/>
      <c r="R1232" s="1"/>
    </row>
    <row r="1233" spans="1:18" x14ac:dyDescent="0.3">
      <c r="A1233" s="1"/>
      <c r="B1233" s="1"/>
      <c r="C1233" s="1"/>
      <c r="D1233" s="31"/>
      <c r="E1233" s="31"/>
      <c r="F1233" s="31"/>
      <c r="G1233" s="31"/>
      <c r="H1233" s="31"/>
      <c r="I1233" s="1"/>
      <c r="J1233" s="41"/>
      <c r="K1233" s="2"/>
      <c r="L1233" s="1"/>
      <c r="M1233" s="1"/>
      <c r="N1233" s="1"/>
      <c r="O1233" s="1"/>
      <c r="P1233" s="1"/>
      <c r="Q1233" s="1"/>
      <c r="R1233" s="1"/>
    </row>
    <row r="1234" spans="1:18" x14ac:dyDescent="0.3">
      <c r="A1234" s="1"/>
      <c r="B1234" s="1"/>
      <c r="C1234" s="1"/>
      <c r="D1234" s="31"/>
      <c r="E1234" s="31"/>
      <c r="F1234" s="31"/>
      <c r="G1234" s="31"/>
      <c r="H1234" s="31"/>
      <c r="I1234" s="1"/>
      <c r="J1234" s="41"/>
      <c r="K1234" s="2"/>
      <c r="L1234" s="1"/>
      <c r="M1234" s="1"/>
      <c r="N1234" s="1"/>
      <c r="O1234" s="1"/>
      <c r="P1234" s="1"/>
      <c r="Q1234" s="1"/>
      <c r="R1234" s="1"/>
    </row>
    <row r="1235" spans="1:18" x14ac:dyDescent="0.3">
      <c r="A1235" s="1"/>
      <c r="B1235" s="1"/>
      <c r="C1235" s="1"/>
      <c r="D1235" s="31"/>
      <c r="E1235" s="31"/>
      <c r="F1235" s="31"/>
      <c r="G1235" s="31"/>
      <c r="H1235" s="31"/>
      <c r="I1235" s="1"/>
      <c r="J1235" s="41"/>
      <c r="K1235" s="2"/>
      <c r="L1235" s="1"/>
      <c r="M1235" s="1"/>
      <c r="N1235" s="1"/>
      <c r="O1235" s="1"/>
      <c r="P1235" s="1"/>
      <c r="Q1235" s="1"/>
      <c r="R1235" s="1"/>
    </row>
    <row r="1236" spans="1:18" x14ac:dyDescent="0.3">
      <c r="A1236" s="1"/>
      <c r="B1236" s="1"/>
      <c r="C1236" s="1"/>
      <c r="D1236" s="31"/>
      <c r="E1236" s="31"/>
      <c r="F1236" s="31"/>
      <c r="G1236" s="31"/>
      <c r="H1236" s="31"/>
      <c r="I1236" s="1"/>
      <c r="J1236" s="41"/>
      <c r="K1236" s="2"/>
      <c r="L1236" s="1"/>
      <c r="M1236" s="1"/>
      <c r="N1236" s="1"/>
      <c r="O1236" s="1"/>
      <c r="P1236" s="1"/>
      <c r="Q1236" s="1"/>
      <c r="R1236" s="1"/>
    </row>
    <row r="1237" spans="1:18" x14ac:dyDescent="0.3">
      <c r="A1237" s="1"/>
      <c r="B1237" s="1"/>
      <c r="C1237" s="1"/>
      <c r="D1237" s="31"/>
      <c r="E1237" s="31"/>
      <c r="F1237" s="31"/>
      <c r="G1237" s="31"/>
      <c r="H1237" s="31"/>
      <c r="I1237" s="1"/>
      <c r="J1237" s="41"/>
      <c r="K1237" s="2"/>
      <c r="L1237" s="1"/>
      <c r="M1237" s="1"/>
      <c r="N1237" s="1"/>
      <c r="O1237" s="1"/>
      <c r="P1237" s="1"/>
      <c r="Q1237" s="1"/>
      <c r="R1237" s="1"/>
    </row>
    <row r="1238" spans="1:18" x14ac:dyDescent="0.3">
      <c r="A1238" s="1"/>
      <c r="B1238" s="1"/>
      <c r="C1238" s="1"/>
      <c r="D1238" s="31"/>
      <c r="E1238" s="31"/>
      <c r="F1238" s="31"/>
      <c r="G1238" s="31"/>
      <c r="H1238" s="31"/>
      <c r="I1238" s="1"/>
      <c r="J1238" s="41"/>
      <c r="K1238" s="2"/>
      <c r="L1238" s="1"/>
      <c r="M1238" s="1"/>
      <c r="N1238" s="1"/>
      <c r="O1238" s="1"/>
      <c r="P1238" s="1"/>
      <c r="Q1238" s="1"/>
      <c r="R1238" s="1"/>
    </row>
    <row r="1239" spans="1:18" x14ac:dyDescent="0.3">
      <c r="A1239" s="1"/>
      <c r="B1239" s="1"/>
      <c r="C1239" s="1"/>
      <c r="D1239" s="31"/>
      <c r="E1239" s="31"/>
      <c r="F1239" s="31"/>
      <c r="G1239" s="31"/>
      <c r="H1239" s="31"/>
      <c r="I1239" s="1"/>
      <c r="J1239" s="41"/>
      <c r="K1239" s="2"/>
      <c r="L1239" s="1"/>
      <c r="M1239" s="1"/>
      <c r="N1239" s="1"/>
      <c r="O1239" s="1"/>
      <c r="P1239" s="1"/>
      <c r="Q1239" s="1"/>
      <c r="R1239" s="1"/>
    </row>
    <row r="1240" spans="1:18" x14ac:dyDescent="0.3">
      <c r="A1240" s="1"/>
      <c r="B1240" s="1"/>
      <c r="C1240" s="1"/>
      <c r="D1240" s="31"/>
      <c r="E1240" s="31"/>
      <c r="F1240" s="31"/>
      <c r="G1240" s="31"/>
      <c r="H1240" s="31"/>
      <c r="I1240" s="1"/>
      <c r="J1240" s="41"/>
      <c r="K1240" s="2"/>
      <c r="L1240" s="1"/>
      <c r="M1240" s="1"/>
      <c r="N1240" s="1"/>
      <c r="O1240" s="1"/>
      <c r="P1240" s="1"/>
      <c r="Q1240" s="1"/>
      <c r="R1240" s="1"/>
    </row>
    <row r="1241" spans="1:18" x14ac:dyDescent="0.3">
      <c r="A1241" s="1"/>
      <c r="B1241" s="1"/>
      <c r="C1241" s="1"/>
      <c r="D1241" s="31"/>
      <c r="E1241" s="31"/>
      <c r="F1241" s="31"/>
      <c r="G1241" s="31"/>
      <c r="H1241" s="31"/>
      <c r="I1241" s="1"/>
      <c r="J1241" s="41"/>
      <c r="K1241" s="2"/>
      <c r="L1241" s="1"/>
      <c r="M1241" s="1"/>
      <c r="N1241" s="1"/>
      <c r="O1241" s="1"/>
      <c r="P1241" s="1"/>
      <c r="Q1241" s="1"/>
      <c r="R1241" s="1"/>
    </row>
    <row r="1242" spans="1:18" x14ac:dyDescent="0.3">
      <c r="A1242" s="1"/>
      <c r="B1242" s="1"/>
      <c r="C1242" s="1"/>
      <c r="D1242" s="31"/>
      <c r="E1242" s="31"/>
      <c r="F1242" s="31"/>
      <c r="G1242" s="31"/>
      <c r="H1242" s="31"/>
      <c r="I1242" s="1"/>
      <c r="J1242" s="41"/>
      <c r="K1242" s="2"/>
      <c r="L1242" s="1"/>
      <c r="M1242" s="1"/>
      <c r="N1242" s="1"/>
      <c r="O1242" s="1"/>
      <c r="P1242" s="1"/>
      <c r="Q1242" s="1"/>
      <c r="R1242" s="1"/>
    </row>
    <row r="1243" spans="1:18" x14ac:dyDescent="0.3">
      <c r="A1243" s="1"/>
      <c r="B1243" s="1"/>
      <c r="C1243" s="1"/>
      <c r="D1243" s="31"/>
      <c r="E1243" s="31"/>
      <c r="F1243" s="31"/>
      <c r="G1243" s="31"/>
      <c r="H1243" s="31"/>
      <c r="I1243" s="1"/>
      <c r="J1243" s="41"/>
      <c r="K1243" s="2"/>
      <c r="L1243" s="1"/>
      <c r="M1243" s="1"/>
      <c r="N1243" s="1"/>
      <c r="O1243" s="1"/>
      <c r="P1243" s="1"/>
      <c r="Q1243" s="1"/>
      <c r="R1243" s="1"/>
    </row>
    <row r="1244" spans="1:18" x14ac:dyDescent="0.3">
      <c r="A1244" s="1"/>
      <c r="B1244" s="1"/>
      <c r="C1244" s="1"/>
      <c r="D1244" s="31"/>
      <c r="E1244" s="31"/>
      <c r="F1244" s="31"/>
      <c r="G1244" s="31"/>
      <c r="H1244" s="31"/>
      <c r="I1244" s="1"/>
      <c r="J1244" s="41"/>
      <c r="K1244" s="2"/>
      <c r="L1244" s="1"/>
      <c r="M1244" s="1"/>
      <c r="N1244" s="1"/>
      <c r="O1244" s="1"/>
      <c r="P1244" s="1"/>
      <c r="Q1244" s="1"/>
      <c r="R1244" s="1"/>
    </row>
    <row r="1245" spans="1:18" x14ac:dyDescent="0.3">
      <c r="A1245" s="1"/>
      <c r="B1245" s="1"/>
      <c r="C1245" s="1"/>
      <c r="D1245" s="31"/>
      <c r="E1245" s="31"/>
      <c r="F1245" s="31"/>
      <c r="G1245" s="31"/>
      <c r="H1245" s="31"/>
      <c r="I1245" s="1"/>
      <c r="J1245" s="41"/>
      <c r="K1245" s="2"/>
      <c r="L1245" s="1"/>
      <c r="M1245" s="1"/>
      <c r="N1245" s="1"/>
      <c r="O1245" s="1"/>
      <c r="P1245" s="1"/>
      <c r="Q1245" s="1"/>
      <c r="R1245" s="1"/>
    </row>
    <row r="1246" spans="1:18" x14ac:dyDescent="0.3">
      <c r="A1246" s="1"/>
      <c r="B1246" s="1"/>
      <c r="C1246" s="1"/>
      <c r="D1246" s="31"/>
      <c r="E1246" s="31"/>
      <c r="F1246" s="31"/>
      <c r="G1246" s="31"/>
      <c r="H1246" s="31"/>
      <c r="I1246" s="1"/>
      <c r="J1246" s="41"/>
      <c r="K1246" s="2"/>
      <c r="L1246" s="1"/>
      <c r="M1246" s="1"/>
      <c r="N1246" s="1"/>
      <c r="O1246" s="1"/>
      <c r="P1246" s="1"/>
      <c r="Q1246" s="1"/>
      <c r="R1246" s="1"/>
    </row>
    <row r="1247" spans="1:18" x14ac:dyDescent="0.3">
      <c r="A1247" s="1"/>
      <c r="B1247" s="1"/>
      <c r="C1247" s="1"/>
      <c r="D1247" s="31"/>
      <c r="E1247" s="31"/>
      <c r="F1247" s="31"/>
      <c r="G1247" s="31"/>
      <c r="H1247" s="31"/>
      <c r="I1247" s="1"/>
      <c r="J1247" s="41"/>
      <c r="K1247" s="2"/>
      <c r="L1247" s="1"/>
      <c r="M1247" s="1"/>
      <c r="N1247" s="1"/>
      <c r="O1247" s="1"/>
      <c r="P1247" s="1"/>
      <c r="Q1247" s="1"/>
      <c r="R1247" s="1"/>
    </row>
    <row r="1248" spans="1:18" x14ac:dyDescent="0.3">
      <c r="A1248" s="1"/>
      <c r="B1248" s="1"/>
      <c r="C1248" s="1"/>
      <c r="D1248" s="31"/>
      <c r="E1248" s="31"/>
      <c r="F1248" s="31"/>
      <c r="G1248" s="31"/>
      <c r="H1248" s="31"/>
      <c r="I1248" s="1"/>
      <c r="J1248" s="41"/>
      <c r="K1248" s="2"/>
      <c r="L1248" s="1"/>
      <c r="M1248" s="1"/>
      <c r="N1248" s="1"/>
      <c r="O1248" s="1"/>
      <c r="P1248" s="1"/>
      <c r="Q1248" s="1"/>
      <c r="R1248" s="1"/>
    </row>
    <row r="1249" spans="1:18" x14ac:dyDescent="0.3">
      <c r="A1249" s="1"/>
      <c r="B1249" s="1"/>
      <c r="C1249" s="1"/>
      <c r="D1249" s="31"/>
      <c r="E1249" s="31"/>
      <c r="F1249" s="31"/>
      <c r="G1249" s="31"/>
      <c r="H1249" s="31"/>
      <c r="I1249" s="1"/>
      <c r="J1249" s="41"/>
      <c r="K1249" s="2"/>
      <c r="L1249" s="1"/>
      <c r="M1249" s="1"/>
      <c r="N1249" s="1"/>
      <c r="O1249" s="1"/>
      <c r="P1249" s="1"/>
      <c r="Q1249" s="1"/>
      <c r="R1249" s="1"/>
    </row>
    <row r="1250" spans="1:18" x14ac:dyDescent="0.3">
      <c r="A1250" s="1"/>
      <c r="B1250" s="1"/>
      <c r="C1250" s="1"/>
      <c r="D1250" s="31"/>
      <c r="E1250" s="31"/>
      <c r="F1250" s="31"/>
      <c r="G1250" s="31"/>
      <c r="H1250" s="31"/>
      <c r="I1250" s="1"/>
      <c r="J1250" s="41"/>
      <c r="K1250" s="2"/>
      <c r="L1250" s="1"/>
      <c r="M1250" s="1"/>
      <c r="N1250" s="1"/>
      <c r="O1250" s="1"/>
      <c r="P1250" s="1"/>
      <c r="Q1250" s="1"/>
      <c r="R1250" s="1"/>
    </row>
    <row r="1251" spans="1:18" x14ac:dyDescent="0.3">
      <c r="A1251" s="1"/>
      <c r="B1251" s="1"/>
      <c r="C1251" s="1"/>
      <c r="D1251" s="31"/>
      <c r="E1251" s="31"/>
      <c r="F1251" s="31"/>
      <c r="G1251" s="31"/>
      <c r="H1251" s="31"/>
      <c r="I1251" s="1"/>
      <c r="J1251" s="41"/>
      <c r="K1251" s="2"/>
      <c r="L1251" s="1"/>
      <c r="M1251" s="1"/>
      <c r="N1251" s="1"/>
      <c r="O1251" s="1"/>
      <c r="P1251" s="1"/>
      <c r="Q1251" s="1"/>
      <c r="R1251" s="1"/>
    </row>
    <row r="1252" spans="1:18" x14ac:dyDescent="0.3">
      <c r="A1252" s="1"/>
      <c r="B1252" s="1"/>
      <c r="C1252" s="1"/>
      <c r="D1252" s="31"/>
      <c r="E1252" s="31"/>
      <c r="F1252" s="31"/>
      <c r="G1252" s="31"/>
      <c r="H1252" s="31"/>
      <c r="I1252" s="1"/>
      <c r="J1252" s="41"/>
      <c r="K1252" s="2"/>
      <c r="L1252" s="1"/>
      <c r="M1252" s="1"/>
      <c r="N1252" s="1"/>
      <c r="O1252" s="1"/>
      <c r="P1252" s="1"/>
      <c r="Q1252" s="1"/>
      <c r="R1252" s="1"/>
    </row>
    <row r="1253" spans="1:18" x14ac:dyDescent="0.3">
      <c r="A1253" s="1"/>
      <c r="B1253" s="1"/>
      <c r="C1253" s="1"/>
      <c r="D1253" s="31"/>
      <c r="E1253" s="31"/>
      <c r="F1253" s="31"/>
      <c r="G1253" s="31"/>
      <c r="H1253" s="31"/>
      <c r="I1253" s="1"/>
      <c r="J1253" s="41"/>
      <c r="K1253" s="2"/>
      <c r="L1253" s="1"/>
      <c r="M1253" s="1"/>
      <c r="N1253" s="1"/>
      <c r="O1253" s="1"/>
      <c r="P1253" s="1"/>
      <c r="Q1253" s="1"/>
      <c r="R1253" s="1"/>
    </row>
    <row r="1254" spans="1:18" x14ac:dyDescent="0.3">
      <c r="A1254" s="1"/>
      <c r="B1254" s="1"/>
      <c r="C1254" s="1"/>
      <c r="D1254" s="31"/>
      <c r="E1254" s="31"/>
      <c r="F1254" s="31"/>
      <c r="G1254" s="31"/>
      <c r="H1254" s="31"/>
      <c r="I1254" s="1"/>
      <c r="J1254" s="41"/>
      <c r="K1254" s="2"/>
      <c r="L1254" s="1"/>
      <c r="M1254" s="1"/>
      <c r="N1254" s="1"/>
      <c r="O1254" s="1"/>
      <c r="P1254" s="1"/>
      <c r="Q1254" s="1"/>
      <c r="R1254" s="1"/>
    </row>
    <row r="1255" spans="1:18" x14ac:dyDescent="0.3">
      <c r="A1255" s="1"/>
      <c r="B1255" s="1"/>
      <c r="C1255" s="1"/>
      <c r="D1255" s="31"/>
      <c r="E1255" s="31"/>
      <c r="F1255" s="31"/>
      <c r="G1255" s="31"/>
      <c r="H1255" s="31"/>
      <c r="I1255" s="1"/>
      <c r="J1255" s="41"/>
      <c r="K1255" s="2"/>
      <c r="L1255" s="1"/>
      <c r="M1255" s="1"/>
      <c r="N1255" s="1"/>
      <c r="O1255" s="1"/>
      <c r="P1255" s="1"/>
      <c r="Q1255" s="1"/>
      <c r="R1255" s="1"/>
    </row>
    <row r="1256" spans="1:18" x14ac:dyDescent="0.3">
      <c r="A1256" s="1"/>
      <c r="B1256" s="1"/>
      <c r="C1256" s="1"/>
      <c r="D1256" s="31"/>
      <c r="E1256" s="31"/>
      <c r="F1256" s="31"/>
      <c r="G1256" s="31"/>
      <c r="H1256" s="31"/>
      <c r="I1256" s="1"/>
      <c r="J1256" s="41"/>
      <c r="K1256" s="2"/>
      <c r="L1256" s="1"/>
      <c r="M1256" s="1"/>
      <c r="N1256" s="1"/>
      <c r="O1256" s="1"/>
      <c r="P1256" s="1"/>
      <c r="Q1256" s="1"/>
      <c r="R1256" s="1"/>
    </row>
    <row r="1257" spans="1:18" x14ac:dyDescent="0.3">
      <c r="A1257" s="1"/>
      <c r="B1257" s="1"/>
      <c r="C1257" s="1"/>
      <c r="D1257" s="31"/>
      <c r="E1257" s="31"/>
      <c r="F1257" s="31"/>
      <c r="G1257" s="31"/>
      <c r="H1257" s="31"/>
      <c r="I1257" s="1"/>
      <c r="J1257" s="41"/>
      <c r="K1257" s="2"/>
      <c r="L1257" s="1"/>
      <c r="M1257" s="1"/>
      <c r="N1257" s="1"/>
      <c r="O1257" s="1"/>
      <c r="P1257" s="1"/>
      <c r="Q1257" s="1"/>
      <c r="R1257" s="1"/>
    </row>
    <row r="1258" spans="1:18" x14ac:dyDescent="0.3">
      <c r="A1258" s="1"/>
      <c r="B1258" s="1"/>
      <c r="C1258" s="1"/>
      <c r="D1258" s="31"/>
      <c r="E1258" s="31"/>
      <c r="F1258" s="31"/>
      <c r="G1258" s="31"/>
      <c r="H1258" s="31"/>
      <c r="I1258" s="1"/>
      <c r="J1258" s="41"/>
      <c r="K1258" s="2"/>
      <c r="L1258" s="1"/>
      <c r="M1258" s="1"/>
      <c r="N1258" s="1"/>
      <c r="O1258" s="1"/>
      <c r="P1258" s="1"/>
      <c r="Q1258" s="1"/>
      <c r="R1258" s="1"/>
    </row>
    <row r="1259" spans="1:18" x14ac:dyDescent="0.3">
      <c r="A1259" s="1"/>
      <c r="B1259" s="1"/>
      <c r="C1259" s="1"/>
      <c r="D1259" s="31"/>
      <c r="E1259" s="31"/>
      <c r="F1259" s="31"/>
      <c r="G1259" s="31"/>
      <c r="H1259" s="31"/>
      <c r="I1259" s="1"/>
      <c r="J1259" s="41"/>
      <c r="K1259" s="2"/>
      <c r="L1259" s="1"/>
      <c r="M1259" s="1"/>
      <c r="N1259" s="1"/>
      <c r="O1259" s="1"/>
      <c r="P1259" s="1"/>
      <c r="Q1259" s="1"/>
      <c r="R1259" s="1"/>
    </row>
    <row r="1260" spans="1:18" x14ac:dyDescent="0.3">
      <c r="A1260" s="1"/>
      <c r="B1260" s="1"/>
      <c r="C1260" s="1"/>
      <c r="D1260" s="31"/>
      <c r="E1260" s="31"/>
      <c r="F1260" s="31"/>
      <c r="G1260" s="31"/>
      <c r="H1260" s="31"/>
      <c r="I1260" s="1"/>
      <c r="J1260" s="41"/>
      <c r="K1260" s="2"/>
      <c r="L1260" s="1"/>
      <c r="M1260" s="1"/>
      <c r="N1260" s="1"/>
      <c r="O1260" s="1"/>
      <c r="P1260" s="1"/>
      <c r="Q1260" s="1"/>
      <c r="R1260" s="1"/>
    </row>
    <row r="1261" spans="1:18" x14ac:dyDescent="0.3">
      <c r="A1261" s="1"/>
      <c r="B1261" s="1"/>
      <c r="C1261" s="1"/>
      <c r="D1261" s="31"/>
      <c r="E1261" s="31"/>
      <c r="F1261" s="31"/>
      <c r="G1261" s="31"/>
      <c r="H1261" s="31"/>
      <c r="I1261" s="1"/>
      <c r="J1261" s="41"/>
      <c r="K1261" s="2"/>
      <c r="L1261" s="1"/>
      <c r="M1261" s="1"/>
      <c r="N1261" s="1"/>
      <c r="O1261" s="1"/>
      <c r="P1261" s="1"/>
      <c r="Q1261" s="1"/>
      <c r="R1261" s="1"/>
    </row>
    <row r="1262" spans="1:18" x14ac:dyDescent="0.3">
      <c r="A1262" s="1"/>
      <c r="B1262" s="1"/>
      <c r="C1262" s="1"/>
      <c r="D1262" s="31"/>
      <c r="E1262" s="31"/>
      <c r="F1262" s="31"/>
      <c r="G1262" s="31"/>
      <c r="H1262" s="31"/>
      <c r="I1262" s="1"/>
      <c r="J1262" s="41"/>
      <c r="K1262" s="2"/>
      <c r="L1262" s="1"/>
      <c r="M1262" s="1"/>
      <c r="N1262" s="1"/>
      <c r="O1262" s="1"/>
      <c r="P1262" s="1"/>
      <c r="Q1262" s="1"/>
      <c r="R1262" s="1"/>
    </row>
    <row r="1263" spans="1:18" x14ac:dyDescent="0.3">
      <c r="A1263" s="1"/>
      <c r="B1263" s="1"/>
      <c r="C1263" s="1"/>
      <c r="D1263" s="31"/>
      <c r="E1263" s="31"/>
      <c r="F1263" s="31"/>
      <c r="G1263" s="31"/>
      <c r="H1263" s="31"/>
      <c r="I1263" s="1"/>
      <c r="J1263" s="41"/>
      <c r="K1263" s="2"/>
      <c r="L1263" s="1"/>
      <c r="M1263" s="1"/>
      <c r="N1263" s="1"/>
      <c r="O1263" s="1"/>
      <c r="P1263" s="1"/>
      <c r="Q1263" s="1"/>
      <c r="R1263" s="1"/>
    </row>
    <row r="1264" spans="1:18" x14ac:dyDescent="0.3">
      <c r="A1264" s="1"/>
      <c r="B1264" s="1"/>
      <c r="C1264" s="1"/>
      <c r="D1264" s="31"/>
      <c r="E1264" s="31"/>
      <c r="F1264" s="31"/>
      <c r="G1264" s="31"/>
      <c r="H1264" s="31"/>
      <c r="I1264" s="1"/>
      <c r="J1264" s="41"/>
      <c r="K1264" s="2"/>
      <c r="L1264" s="1"/>
      <c r="M1264" s="1"/>
      <c r="N1264" s="1"/>
      <c r="O1264" s="1"/>
      <c r="P1264" s="1"/>
      <c r="Q1264" s="1"/>
      <c r="R1264" s="1"/>
    </row>
    <row r="1265" spans="1:18" x14ac:dyDescent="0.3">
      <c r="A1265" s="1"/>
      <c r="B1265" s="1"/>
      <c r="C1265" s="1"/>
      <c r="D1265" s="31"/>
      <c r="E1265" s="31"/>
      <c r="F1265" s="31"/>
      <c r="G1265" s="31"/>
      <c r="H1265" s="31"/>
      <c r="I1265" s="1"/>
      <c r="J1265" s="41"/>
      <c r="K1265" s="2"/>
      <c r="L1265" s="1"/>
      <c r="M1265" s="1"/>
      <c r="N1265" s="1"/>
      <c r="O1265" s="1"/>
      <c r="P1265" s="1"/>
      <c r="Q1265" s="1"/>
      <c r="R1265" s="1"/>
    </row>
    <row r="1266" spans="1:18" x14ac:dyDescent="0.3">
      <c r="A1266" s="1"/>
      <c r="B1266" s="1"/>
      <c r="C1266" s="1"/>
      <c r="D1266" s="31"/>
      <c r="E1266" s="31"/>
      <c r="F1266" s="31"/>
      <c r="G1266" s="31"/>
      <c r="H1266" s="31"/>
      <c r="I1266" s="1"/>
      <c r="J1266" s="41"/>
      <c r="K1266" s="2"/>
      <c r="L1266" s="1"/>
      <c r="M1266" s="1"/>
      <c r="N1266" s="1"/>
      <c r="O1266" s="1"/>
      <c r="P1266" s="1"/>
      <c r="Q1266" s="1"/>
      <c r="R1266" s="1"/>
    </row>
    <row r="1267" spans="1:18" x14ac:dyDescent="0.3">
      <c r="A1267" s="1"/>
      <c r="B1267" s="1"/>
      <c r="C1267" s="1"/>
      <c r="D1267" s="31"/>
      <c r="E1267" s="31"/>
      <c r="F1267" s="31"/>
      <c r="G1267" s="31"/>
      <c r="H1267" s="31"/>
      <c r="I1267" s="1"/>
      <c r="J1267" s="41"/>
      <c r="K1267" s="2"/>
      <c r="L1267" s="1"/>
      <c r="M1267" s="1"/>
      <c r="N1267" s="1"/>
      <c r="O1267" s="1"/>
      <c r="P1267" s="1"/>
      <c r="Q1267" s="1"/>
      <c r="R1267" s="1"/>
    </row>
    <row r="1268" spans="1:18" x14ac:dyDescent="0.3">
      <c r="A1268" s="1"/>
      <c r="B1268" s="1"/>
      <c r="C1268" s="1"/>
      <c r="D1268" s="31"/>
      <c r="E1268" s="31"/>
      <c r="F1268" s="31"/>
      <c r="G1268" s="31"/>
      <c r="H1268" s="31"/>
      <c r="I1268" s="1"/>
      <c r="J1268" s="41"/>
      <c r="K1268" s="2"/>
      <c r="L1268" s="1"/>
      <c r="M1268" s="1"/>
      <c r="N1268" s="1"/>
      <c r="O1268" s="1"/>
      <c r="P1268" s="1"/>
      <c r="Q1268" s="1"/>
      <c r="R1268" s="1"/>
    </row>
    <row r="1269" spans="1:18" x14ac:dyDescent="0.3">
      <c r="A1269" s="1"/>
      <c r="B1269" s="1"/>
      <c r="C1269" s="1"/>
      <c r="D1269" s="31"/>
      <c r="E1269" s="31"/>
      <c r="F1269" s="31"/>
      <c r="G1269" s="31"/>
      <c r="H1269" s="31"/>
      <c r="I1269" s="1"/>
      <c r="J1269" s="41"/>
      <c r="K1269" s="2"/>
      <c r="L1269" s="1"/>
      <c r="M1269" s="1"/>
      <c r="N1269" s="1"/>
      <c r="O1269" s="1"/>
      <c r="P1269" s="1"/>
      <c r="Q1269" s="1"/>
      <c r="R1269" s="1"/>
    </row>
    <row r="1270" spans="1:18" x14ac:dyDescent="0.3">
      <c r="A1270" s="1"/>
      <c r="B1270" s="1"/>
      <c r="C1270" s="1"/>
      <c r="D1270" s="31"/>
      <c r="E1270" s="31"/>
      <c r="F1270" s="31"/>
      <c r="G1270" s="31"/>
      <c r="H1270" s="31"/>
      <c r="I1270" s="1"/>
      <c r="J1270" s="41"/>
      <c r="K1270" s="2"/>
      <c r="L1270" s="1"/>
      <c r="M1270" s="1"/>
      <c r="N1270" s="1"/>
      <c r="O1270" s="1"/>
      <c r="P1270" s="1"/>
      <c r="Q1270" s="1"/>
      <c r="R1270" s="1"/>
    </row>
    <row r="1271" spans="1:18" x14ac:dyDescent="0.3">
      <c r="A1271" s="1"/>
      <c r="B1271" s="1"/>
      <c r="C1271" s="1"/>
      <c r="D1271" s="31"/>
      <c r="E1271" s="31"/>
      <c r="F1271" s="31"/>
      <c r="G1271" s="31"/>
      <c r="H1271" s="31"/>
      <c r="I1271" s="1"/>
      <c r="J1271" s="41"/>
      <c r="K1271" s="2"/>
      <c r="L1271" s="1"/>
      <c r="M1271" s="1"/>
      <c r="N1271" s="1"/>
      <c r="O1271" s="1"/>
      <c r="P1271" s="1"/>
      <c r="Q1271" s="1"/>
      <c r="R1271" s="1"/>
    </row>
    <row r="1272" spans="1:18" x14ac:dyDescent="0.3">
      <c r="A1272" s="1"/>
      <c r="B1272" s="1"/>
      <c r="C1272" s="1"/>
      <c r="D1272" s="31"/>
      <c r="E1272" s="31"/>
      <c r="F1272" s="31"/>
      <c r="G1272" s="31"/>
      <c r="H1272" s="31"/>
      <c r="I1272" s="1"/>
      <c r="J1272" s="41"/>
      <c r="K1272" s="2"/>
      <c r="L1272" s="1"/>
      <c r="M1272" s="1"/>
      <c r="N1272" s="1"/>
      <c r="O1272" s="1"/>
      <c r="P1272" s="1"/>
      <c r="Q1272" s="1"/>
      <c r="R1272" s="1"/>
    </row>
    <row r="1273" spans="1:18" x14ac:dyDescent="0.3">
      <c r="A1273" s="1"/>
      <c r="B1273" s="1"/>
      <c r="C1273" s="1"/>
      <c r="D1273" s="31"/>
      <c r="E1273" s="31"/>
      <c r="F1273" s="31"/>
      <c r="G1273" s="31"/>
      <c r="H1273" s="31"/>
      <c r="I1273" s="1"/>
      <c r="J1273" s="41"/>
      <c r="K1273" s="2"/>
      <c r="L1273" s="1"/>
      <c r="M1273" s="1"/>
      <c r="N1273" s="1"/>
      <c r="O1273" s="1"/>
      <c r="P1273" s="1"/>
      <c r="Q1273" s="1"/>
      <c r="R1273" s="1"/>
    </row>
    <row r="1274" spans="1:18" x14ac:dyDescent="0.3">
      <c r="A1274" s="1"/>
      <c r="B1274" s="1"/>
      <c r="C1274" s="1"/>
      <c r="D1274" s="31"/>
      <c r="E1274" s="31"/>
      <c r="F1274" s="31"/>
      <c r="G1274" s="31"/>
      <c r="H1274" s="31"/>
      <c r="I1274" s="1"/>
      <c r="J1274" s="41"/>
      <c r="K1274" s="2"/>
      <c r="L1274" s="1"/>
      <c r="M1274" s="1"/>
      <c r="N1274" s="1"/>
      <c r="O1274" s="1"/>
      <c r="P1274" s="1"/>
      <c r="Q1274" s="1"/>
      <c r="R1274" s="1"/>
    </row>
    <row r="1275" spans="1:18" x14ac:dyDescent="0.3">
      <c r="A1275" s="1"/>
      <c r="B1275" s="1"/>
      <c r="C1275" s="1"/>
      <c r="D1275" s="31"/>
      <c r="E1275" s="31"/>
      <c r="F1275" s="31"/>
      <c r="G1275" s="31"/>
      <c r="H1275" s="31"/>
      <c r="I1275" s="1"/>
      <c r="J1275" s="41"/>
      <c r="K1275" s="2"/>
      <c r="L1275" s="1"/>
      <c r="M1275" s="1"/>
      <c r="N1275" s="1"/>
      <c r="O1275" s="1"/>
      <c r="P1275" s="1"/>
      <c r="Q1275" s="1"/>
      <c r="R1275" s="1"/>
    </row>
    <row r="1276" spans="1:18" x14ac:dyDescent="0.3">
      <c r="A1276" s="1"/>
      <c r="B1276" s="1"/>
      <c r="C1276" s="1"/>
      <c r="D1276" s="31"/>
      <c r="E1276" s="31"/>
      <c r="F1276" s="31"/>
      <c r="G1276" s="31"/>
      <c r="H1276" s="31"/>
      <c r="I1276" s="1"/>
      <c r="J1276" s="41"/>
      <c r="K1276" s="2"/>
      <c r="L1276" s="1"/>
      <c r="M1276" s="1"/>
      <c r="N1276" s="1"/>
      <c r="O1276" s="1"/>
      <c r="P1276" s="1"/>
      <c r="Q1276" s="1"/>
      <c r="R1276" s="1"/>
    </row>
    <row r="1277" spans="1:18" x14ac:dyDescent="0.3">
      <c r="A1277" s="1"/>
      <c r="B1277" s="1"/>
      <c r="C1277" s="1"/>
      <c r="D1277" s="31"/>
      <c r="E1277" s="31"/>
      <c r="F1277" s="31"/>
      <c r="G1277" s="31"/>
      <c r="H1277" s="31"/>
      <c r="I1277" s="1"/>
      <c r="J1277" s="41"/>
      <c r="K1277" s="2"/>
      <c r="L1277" s="1"/>
      <c r="M1277" s="1"/>
      <c r="N1277" s="1"/>
      <c r="O1277" s="1"/>
      <c r="P1277" s="1"/>
      <c r="Q1277" s="1"/>
      <c r="R1277" s="1"/>
    </row>
    <row r="1278" spans="1:18" x14ac:dyDescent="0.3">
      <c r="A1278" s="1"/>
      <c r="B1278" s="1"/>
      <c r="C1278" s="1"/>
      <c r="D1278" s="31"/>
      <c r="E1278" s="31"/>
      <c r="F1278" s="31"/>
      <c r="G1278" s="31"/>
      <c r="H1278" s="31"/>
      <c r="I1278" s="1"/>
      <c r="J1278" s="41"/>
      <c r="K1278" s="2"/>
      <c r="L1278" s="1"/>
      <c r="M1278" s="1"/>
      <c r="N1278" s="1"/>
      <c r="O1278" s="1"/>
      <c r="P1278" s="1"/>
      <c r="Q1278" s="1"/>
      <c r="R1278" s="1"/>
    </row>
    <row r="1279" spans="1:18" x14ac:dyDescent="0.3">
      <c r="A1279" s="1"/>
      <c r="B1279" s="1"/>
      <c r="C1279" s="1"/>
      <c r="D1279" s="31"/>
      <c r="E1279" s="31"/>
      <c r="F1279" s="31"/>
      <c r="G1279" s="31"/>
      <c r="H1279" s="31"/>
      <c r="I1279" s="1"/>
      <c r="J1279" s="41"/>
      <c r="K1279" s="2"/>
      <c r="L1279" s="1"/>
      <c r="M1279" s="1"/>
      <c r="N1279" s="1"/>
      <c r="O1279" s="1"/>
      <c r="P1279" s="1"/>
      <c r="Q1279" s="1"/>
      <c r="R1279" s="1"/>
    </row>
    <row r="1280" spans="1:18" x14ac:dyDescent="0.3">
      <c r="A1280" s="1"/>
      <c r="B1280" s="1"/>
      <c r="C1280" s="1"/>
      <c r="D1280" s="31"/>
      <c r="E1280" s="31"/>
      <c r="F1280" s="31"/>
      <c r="G1280" s="31"/>
      <c r="H1280" s="31"/>
      <c r="I1280" s="1"/>
      <c r="J1280" s="41"/>
      <c r="K1280" s="2"/>
      <c r="L1280" s="1"/>
      <c r="M1280" s="1"/>
      <c r="N1280" s="1"/>
      <c r="O1280" s="1"/>
      <c r="P1280" s="1"/>
      <c r="Q1280" s="1"/>
      <c r="R1280" s="1"/>
    </row>
    <row r="1281" spans="1:18" x14ac:dyDescent="0.3">
      <c r="A1281" s="1"/>
      <c r="B1281" s="1"/>
      <c r="C1281" s="1"/>
      <c r="D1281" s="31"/>
      <c r="E1281" s="31"/>
      <c r="F1281" s="31"/>
      <c r="G1281" s="31"/>
      <c r="H1281" s="31"/>
      <c r="I1281" s="1"/>
      <c r="J1281" s="41"/>
      <c r="K1281" s="2"/>
      <c r="L1281" s="1"/>
      <c r="M1281" s="1"/>
      <c r="N1281" s="1"/>
      <c r="O1281" s="1"/>
      <c r="P1281" s="1"/>
      <c r="Q1281" s="1"/>
      <c r="R1281" s="1"/>
    </row>
    <row r="1282" spans="1:18" x14ac:dyDescent="0.3">
      <c r="A1282" s="1"/>
      <c r="B1282" s="1"/>
      <c r="C1282" s="1"/>
      <c r="D1282" s="31"/>
      <c r="E1282" s="31"/>
      <c r="F1282" s="31"/>
      <c r="G1282" s="31"/>
      <c r="H1282" s="31"/>
      <c r="I1282" s="1"/>
      <c r="J1282" s="41"/>
      <c r="K1282" s="2"/>
      <c r="L1282" s="1"/>
      <c r="M1282" s="1"/>
      <c r="N1282" s="1"/>
      <c r="O1282" s="1"/>
      <c r="P1282" s="1"/>
      <c r="Q1282" s="1"/>
      <c r="R1282" s="1"/>
    </row>
    <row r="1283" spans="1:18" x14ac:dyDescent="0.3">
      <c r="A1283" s="1"/>
      <c r="B1283" s="1"/>
      <c r="C1283" s="1"/>
      <c r="D1283" s="31"/>
      <c r="E1283" s="31"/>
      <c r="F1283" s="31"/>
      <c r="G1283" s="31"/>
      <c r="H1283" s="31"/>
      <c r="I1283" s="1"/>
      <c r="J1283" s="41"/>
      <c r="K1283" s="2"/>
      <c r="L1283" s="1"/>
      <c r="M1283" s="1"/>
      <c r="N1283" s="1"/>
      <c r="O1283" s="1"/>
      <c r="P1283" s="1"/>
      <c r="Q1283" s="1"/>
      <c r="R1283" s="1"/>
    </row>
    <row r="1284" spans="1:18" x14ac:dyDescent="0.3">
      <c r="A1284" s="1"/>
      <c r="B1284" s="1"/>
      <c r="C1284" s="1"/>
      <c r="D1284" s="31"/>
      <c r="E1284" s="31"/>
      <c r="F1284" s="31"/>
      <c r="G1284" s="31"/>
      <c r="H1284" s="31"/>
      <c r="I1284" s="1"/>
      <c r="J1284" s="41"/>
      <c r="K1284" s="2"/>
      <c r="L1284" s="1"/>
      <c r="M1284" s="1"/>
      <c r="N1284" s="1"/>
      <c r="O1284" s="1"/>
      <c r="P1284" s="1"/>
      <c r="Q1284" s="1"/>
      <c r="R1284" s="1"/>
    </row>
    <row r="1285" spans="1:18" x14ac:dyDescent="0.3">
      <c r="A1285" s="1"/>
      <c r="B1285" s="1"/>
      <c r="C1285" s="1"/>
      <c r="D1285" s="31"/>
      <c r="E1285" s="31"/>
      <c r="F1285" s="31"/>
      <c r="G1285" s="31"/>
      <c r="H1285" s="31"/>
      <c r="I1285" s="1"/>
      <c r="J1285" s="41"/>
      <c r="K1285" s="2"/>
      <c r="L1285" s="1"/>
      <c r="M1285" s="1"/>
      <c r="N1285" s="1"/>
      <c r="O1285" s="1"/>
      <c r="P1285" s="1"/>
      <c r="Q1285" s="1"/>
      <c r="R1285" s="1"/>
    </row>
    <row r="1286" spans="1:18" x14ac:dyDescent="0.3">
      <c r="A1286" s="1"/>
      <c r="B1286" s="1"/>
      <c r="C1286" s="1"/>
      <c r="D1286" s="31"/>
      <c r="E1286" s="31"/>
      <c r="F1286" s="31"/>
      <c r="G1286" s="31"/>
      <c r="H1286" s="31"/>
      <c r="I1286" s="1"/>
      <c r="J1286" s="41"/>
      <c r="K1286" s="2"/>
      <c r="L1286" s="1"/>
      <c r="M1286" s="1"/>
      <c r="N1286" s="1"/>
      <c r="O1286" s="1"/>
      <c r="P1286" s="1"/>
      <c r="Q1286" s="1"/>
      <c r="R1286" s="1"/>
    </row>
    <row r="1287" spans="1:18" x14ac:dyDescent="0.3">
      <c r="A1287" s="1"/>
      <c r="B1287" s="1"/>
      <c r="C1287" s="1"/>
      <c r="D1287" s="31"/>
      <c r="E1287" s="31"/>
      <c r="F1287" s="31"/>
      <c r="G1287" s="31"/>
      <c r="H1287" s="31"/>
      <c r="I1287" s="1"/>
      <c r="J1287" s="41"/>
      <c r="K1287" s="2"/>
      <c r="L1287" s="1"/>
      <c r="M1287" s="1"/>
      <c r="N1287" s="1"/>
      <c r="O1287" s="1"/>
      <c r="P1287" s="1"/>
      <c r="Q1287" s="1"/>
      <c r="R1287" s="1"/>
    </row>
    <row r="1288" spans="1:18" x14ac:dyDescent="0.3">
      <c r="A1288" s="1"/>
      <c r="B1288" s="1"/>
      <c r="C1288" s="1"/>
      <c r="D1288" s="31"/>
      <c r="E1288" s="31"/>
      <c r="F1288" s="31"/>
      <c r="G1288" s="31"/>
      <c r="H1288" s="31"/>
      <c r="I1288" s="1"/>
      <c r="J1288" s="41"/>
      <c r="K1288" s="2"/>
      <c r="L1288" s="1"/>
      <c r="M1288" s="1"/>
      <c r="N1288" s="1"/>
      <c r="O1288" s="1"/>
      <c r="P1288" s="1"/>
      <c r="Q1288" s="1"/>
      <c r="R1288" s="1"/>
    </row>
    <row r="1289" spans="1:18" x14ac:dyDescent="0.3">
      <c r="A1289" s="1"/>
      <c r="B1289" s="1"/>
      <c r="C1289" s="1"/>
      <c r="D1289" s="31"/>
      <c r="E1289" s="31"/>
      <c r="F1289" s="31"/>
      <c r="G1289" s="31"/>
      <c r="H1289" s="31"/>
      <c r="I1289" s="1"/>
      <c r="J1289" s="41"/>
      <c r="K1289" s="2"/>
      <c r="L1289" s="1"/>
      <c r="M1289" s="1"/>
      <c r="N1289" s="1"/>
      <c r="O1289" s="1"/>
      <c r="P1289" s="1"/>
      <c r="Q1289" s="1"/>
      <c r="R1289" s="1"/>
    </row>
    <row r="1290" spans="1:18" x14ac:dyDescent="0.3">
      <c r="A1290" s="1"/>
      <c r="B1290" s="1"/>
      <c r="C1290" s="1"/>
      <c r="D1290" s="31"/>
      <c r="E1290" s="31"/>
      <c r="F1290" s="31"/>
      <c r="G1290" s="31"/>
      <c r="H1290" s="31"/>
      <c r="I1290" s="1"/>
      <c r="J1290" s="41"/>
      <c r="K1290" s="2"/>
      <c r="L1290" s="1"/>
      <c r="M1290" s="1"/>
      <c r="N1290" s="1"/>
      <c r="O1290" s="1"/>
      <c r="P1290" s="1"/>
      <c r="Q1290" s="1"/>
      <c r="R1290" s="1"/>
    </row>
    <row r="1291" spans="1:18" x14ac:dyDescent="0.3">
      <c r="A1291" s="1"/>
      <c r="B1291" s="1"/>
      <c r="C1291" s="1"/>
      <c r="D1291" s="31"/>
      <c r="E1291" s="31"/>
      <c r="F1291" s="31"/>
      <c r="G1291" s="31"/>
      <c r="H1291" s="31"/>
      <c r="I1291" s="1"/>
      <c r="J1291" s="41"/>
      <c r="K1291" s="2"/>
      <c r="L1291" s="1"/>
      <c r="M1291" s="1"/>
      <c r="N1291" s="1"/>
      <c r="O1291" s="1"/>
      <c r="P1291" s="1"/>
      <c r="Q1291" s="1"/>
      <c r="R1291" s="1"/>
    </row>
    <row r="1292" spans="1:18" x14ac:dyDescent="0.3">
      <c r="A1292" s="1"/>
      <c r="B1292" s="1"/>
      <c r="C1292" s="1"/>
      <c r="D1292" s="31"/>
      <c r="E1292" s="31"/>
      <c r="F1292" s="31"/>
      <c r="G1292" s="31"/>
      <c r="H1292" s="31"/>
      <c r="I1292" s="1"/>
      <c r="J1292" s="41"/>
      <c r="K1292" s="2"/>
      <c r="L1292" s="1"/>
      <c r="M1292" s="1"/>
      <c r="N1292" s="1"/>
      <c r="O1292" s="1"/>
      <c r="P1292" s="1"/>
      <c r="Q1292" s="1"/>
      <c r="R1292" s="1"/>
    </row>
    <row r="1293" spans="1:18" x14ac:dyDescent="0.3">
      <c r="A1293" s="1"/>
      <c r="B1293" s="1"/>
      <c r="C1293" s="1"/>
      <c r="D1293" s="31"/>
      <c r="E1293" s="31"/>
      <c r="F1293" s="31"/>
      <c r="G1293" s="31"/>
      <c r="H1293" s="31"/>
      <c r="I1293" s="1"/>
      <c r="J1293" s="41"/>
      <c r="K1293" s="2"/>
      <c r="L1293" s="1"/>
      <c r="M1293" s="1"/>
      <c r="N1293" s="1"/>
      <c r="O1293" s="1"/>
      <c r="P1293" s="1"/>
      <c r="Q1293" s="1"/>
      <c r="R1293" s="1"/>
    </row>
    <row r="1294" spans="1:18" x14ac:dyDescent="0.3">
      <c r="A1294" s="1"/>
      <c r="B1294" s="1"/>
      <c r="C1294" s="1"/>
      <c r="D1294" s="31"/>
      <c r="E1294" s="31"/>
      <c r="F1294" s="31"/>
      <c r="G1294" s="31"/>
      <c r="H1294" s="31"/>
      <c r="I1294" s="1"/>
      <c r="J1294" s="41"/>
      <c r="K1294" s="2"/>
      <c r="L1294" s="1"/>
      <c r="M1294" s="1"/>
      <c r="N1294" s="1"/>
      <c r="O1294" s="1"/>
      <c r="P1294" s="1"/>
      <c r="Q1294" s="1"/>
      <c r="R1294" s="1"/>
    </row>
    <row r="1295" spans="1:18" x14ac:dyDescent="0.3">
      <c r="A1295" s="1"/>
      <c r="B1295" s="1"/>
      <c r="C1295" s="1"/>
      <c r="D1295" s="31"/>
      <c r="E1295" s="31"/>
      <c r="F1295" s="31"/>
      <c r="G1295" s="31"/>
      <c r="H1295" s="31"/>
      <c r="I1295" s="1"/>
      <c r="J1295" s="41"/>
      <c r="K1295" s="2"/>
      <c r="L1295" s="1"/>
      <c r="M1295" s="1"/>
      <c r="N1295" s="1"/>
      <c r="O1295" s="1"/>
      <c r="P1295" s="1"/>
      <c r="Q1295" s="1"/>
      <c r="R1295" s="1"/>
    </row>
    <row r="1296" spans="1:18" x14ac:dyDescent="0.3">
      <c r="A1296" s="1"/>
      <c r="B1296" s="1"/>
      <c r="C1296" s="1"/>
      <c r="D1296" s="31"/>
      <c r="E1296" s="31"/>
      <c r="F1296" s="31"/>
      <c r="G1296" s="31"/>
      <c r="H1296" s="31"/>
      <c r="I1296" s="1"/>
      <c r="J1296" s="41"/>
      <c r="K1296" s="2"/>
      <c r="L1296" s="1"/>
      <c r="M1296" s="1"/>
      <c r="N1296" s="1"/>
      <c r="O1296" s="1"/>
      <c r="P1296" s="1"/>
      <c r="Q1296" s="1"/>
      <c r="R1296" s="1"/>
    </row>
    <row r="1297" spans="1:18" x14ac:dyDescent="0.3">
      <c r="A1297" s="1"/>
      <c r="B1297" s="1"/>
      <c r="C1297" s="1"/>
      <c r="D1297" s="31"/>
      <c r="E1297" s="31"/>
      <c r="F1297" s="31"/>
      <c r="G1297" s="31"/>
      <c r="H1297" s="31"/>
      <c r="I1297" s="1"/>
      <c r="J1297" s="41"/>
      <c r="K1297" s="2"/>
      <c r="L1297" s="1"/>
      <c r="M1297" s="1"/>
      <c r="N1297" s="1"/>
      <c r="O1297" s="1"/>
      <c r="P1297" s="1"/>
      <c r="Q1297" s="1"/>
      <c r="R1297" s="1"/>
    </row>
    <row r="1298" spans="1:18" x14ac:dyDescent="0.3">
      <c r="A1298" s="1"/>
      <c r="B1298" s="1"/>
      <c r="C1298" s="1"/>
      <c r="D1298" s="31"/>
      <c r="E1298" s="31"/>
      <c r="F1298" s="31"/>
      <c r="G1298" s="31"/>
      <c r="H1298" s="31"/>
      <c r="I1298" s="1"/>
      <c r="J1298" s="41"/>
      <c r="K1298" s="2"/>
      <c r="L1298" s="1"/>
      <c r="M1298" s="1"/>
      <c r="N1298" s="1"/>
      <c r="O1298" s="1"/>
      <c r="P1298" s="1"/>
      <c r="Q1298" s="1"/>
      <c r="R1298" s="1"/>
    </row>
    <row r="1299" spans="1:18" x14ac:dyDescent="0.3">
      <c r="A1299" s="1"/>
      <c r="B1299" s="1"/>
      <c r="C1299" s="1"/>
      <c r="D1299" s="31"/>
      <c r="E1299" s="31"/>
      <c r="F1299" s="31"/>
      <c r="G1299" s="31"/>
      <c r="H1299" s="31"/>
      <c r="I1299" s="1"/>
      <c r="J1299" s="41"/>
      <c r="K1299" s="2"/>
      <c r="L1299" s="1"/>
      <c r="M1299" s="1"/>
      <c r="N1299" s="1"/>
      <c r="O1299" s="1"/>
      <c r="P1299" s="1"/>
      <c r="Q1299" s="1"/>
      <c r="R1299" s="1"/>
    </row>
    <row r="1300" spans="1:18" x14ac:dyDescent="0.3">
      <c r="A1300" s="1"/>
      <c r="B1300" s="1"/>
      <c r="C1300" s="1"/>
      <c r="D1300" s="31"/>
      <c r="E1300" s="31"/>
      <c r="F1300" s="31"/>
      <c r="G1300" s="31"/>
      <c r="H1300" s="31"/>
      <c r="I1300" s="1"/>
      <c r="J1300" s="41"/>
      <c r="K1300" s="2"/>
      <c r="L1300" s="1"/>
      <c r="M1300" s="1"/>
      <c r="N1300" s="1"/>
      <c r="O1300" s="1"/>
      <c r="P1300" s="1"/>
      <c r="Q1300" s="1"/>
      <c r="R1300" s="1"/>
    </row>
    <row r="1301" spans="1:18" x14ac:dyDescent="0.3">
      <c r="A1301" s="1"/>
      <c r="B1301" s="1"/>
      <c r="C1301" s="1"/>
      <c r="D1301" s="31"/>
      <c r="E1301" s="31"/>
      <c r="F1301" s="31"/>
      <c r="G1301" s="31"/>
      <c r="H1301" s="31"/>
      <c r="I1301" s="1"/>
      <c r="J1301" s="41"/>
      <c r="K1301" s="2"/>
      <c r="L1301" s="1"/>
      <c r="M1301" s="1"/>
      <c r="N1301" s="1"/>
      <c r="O1301" s="1"/>
      <c r="P1301" s="1"/>
      <c r="Q1301" s="1"/>
      <c r="R1301" s="1"/>
    </row>
    <row r="1302" spans="1:18" x14ac:dyDescent="0.3">
      <c r="A1302" s="1"/>
      <c r="B1302" s="1"/>
      <c r="C1302" s="1"/>
      <c r="D1302" s="31"/>
      <c r="E1302" s="31"/>
      <c r="F1302" s="31"/>
      <c r="G1302" s="31"/>
      <c r="H1302" s="31"/>
      <c r="I1302" s="1"/>
      <c r="J1302" s="41"/>
      <c r="K1302" s="2"/>
      <c r="L1302" s="1"/>
      <c r="M1302" s="1"/>
      <c r="N1302" s="1"/>
      <c r="O1302" s="1"/>
      <c r="P1302" s="1"/>
      <c r="Q1302" s="1"/>
      <c r="R1302" s="1"/>
    </row>
    <row r="1303" spans="1:18" x14ac:dyDescent="0.3">
      <c r="A1303" s="1"/>
      <c r="B1303" s="1"/>
      <c r="C1303" s="1"/>
      <c r="D1303" s="31"/>
      <c r="E1303" s="31"/>
      <c r="F1303" s="31"/>
      <c r="G1303" s="31"/>
      <c r="H1303" s="31"/>
      <c r="I1303" s="1"/>
      <c r="J1303" s="41"/>
      <c r="K1303" s="2"/>
      <c r="L1303" s="1"/>
      <c r="M1303" s="1"/>
      <c r="N1303" s="1"/>
      <c r="O1303" s="1"/>
      <c r="P1303" s="1"/>
      <c r="Q1303" s="1"/>
      <c r="R1303" s="1"/>
    </row>
    <row r="1304" spans="1:18" x14ac:dyDescent="0.3">
      <c r="A1304" s="1"/>
      <c r="B1304" s="1"/>
      <c r="C1304" s="1"/>
      <c r="D1304" s="31"/>
      <c r="E1304" s="31"/>
      <c r="F1304" s="31"/>
      <c r="G1304" s="31"/>
      <c r="H1304" s="31"/>
      <c r="I1304" s="1"/>
      <c r="J1304" s="41"/>
      <c r="K1304" s="2"/>
      <c r="L1304" s="1"/>
      <c r="M1304" s="1"/>
      <c r="N1304" s="1"/>
      <c r="O1304" s="1"/>
      <c r="P1304" s="1"/>
      <c r="Q1304" s="1"/>
      <c r="R1304" s="1"/>
    </row>
    <row r="1305" spans="1:18" x14ac:dyDescent="0.3">
      <c r="A1305" s="1"/>
      <c r="B1305" s="1"/>
      <c r="C1305" s="1"/>
      <c r="D1305" s="31"/>
      <c r="E1305" s="31"/>
      <c r="F1305" s="31"/>
      <c r="G1305" s="31"/>
      <c r="H1305" s="31"/>
      <c r="I1305" s="1"/>
      <c r="J1305" s="41"/>
      <c r="K1305" s="2"/>
      <c r="L1305" s="1"/>
      <c r="M1305" s="1"/>
      <c r="N1305" s="1"/>
      <c r="O1305" s="1"/>
      <c r="P1305" s="1"/>
      <c r="Q1305" s="1"/>
      <c r="R1305" s="1"/>
    </row>
    <row r="1306" spans="1:18" x14ac:dyDescent="0.3">
      <c r="A1306" s="1"/>
      <c r="B1306" s="1"/>
      <c r="C1306" s="1"/>
      <c r="D1306" s="31"/>
      <c r="E1306" s="31"/>
      <c r="F1306" s="31"/>
      <c r="G1306" s="31"/>
      <c r="H1306" s="31"/>
      <c r="I1306" s="1"/>
      <c r="J1306" s="41"/>
      <c r="K1306" s="2"/>
      <c r="L1306" s="1"/>
      <c r="M1306" s="1"/>
      <c r="N1306" s="1"/>
      <c r="O1306" s="1"/>
      <c r="P1306" s="1"/>
      <c r="Q1306" s="1"/>
      <c r="R1306" s="1"/>
    </row>
    <row r="1307" spans="1:18" x14ac:dyDescent="0.3">
      <c r="A1307" s="1"/>
      <c r="B1307" s="1"/>
      <c r="C1307" s="1"/>
      <c r="D1307" s="31"/>
      <c r="E1307" s="31"/>
      <c r="F1307" s="31"/>
      <c r="G1307" s="31"/>
      <c r="H1307" s="31"/>
      <c r="I1307" s="1"/>
      <c r="J1307" s="41"/>
      <c r="K1307" s="2"/>
      <c r="L1307" s="1"/>
      <c r="M1307" s="1"/>
      <c r="N1307" s="1"/>
      <c r="O1307" s="1"/>
      <c r="P1307" s="1"/>
      <c r="Q1307" s="1"/>
      <c r="R1307" s="1"/>
    </row>
    <row r="1308" spans="1:18" x14ac:dyDescent="0.3">
      <c r="A1308" s="1"/>
      <c r="B1308" s="1"/>
      <c r="C1308" s="1"/>
      <c r="D1308" s="31"/>
      <c r="E1308" s="31"/>
      <c r="F1308" s="31"/>
      <c r="G1308" s="31"/>
      <c r="H1308" s="31"/>
      <c r="I1308" s="1"/>
      <c r="J1308" s="41"/>
      <c r="K1308" s="2"/>
      <c r="L1308" s="1"/>
      <c r="M1308" s="1"/>
      <c r="N1308" s="1"/>
      <c r="O1308" s="1"/>
      <c r="P1308" s="1"/>
      <c r="Q1308" s="1"/>
      <c r="R1308" s="1"/>
    </row>
    <row r="1309" spans="1:18" x14ac:dyDescent="0.3">
      <c r="A1309" s="1"/>
      <c r="B1309" s="1"/>
      <c r="C1309" s="1"/>
      <c r="D1309" s="31"/>
      <c r="E1309" s="31"/>
      <c r="F1309" s="31"/>
      <c r="G1309" s="31"/>
      <c r="H1309" s="31"/>
      <c r="I1309" s="1"/>
      <c r="J1309" s="41"/>
      <c r="K1309" s="2"/>
      <c r="L1309" s="1"/>
      <c r="M1309" s="1"/>
      <c r="N1309" s="1"/>
      <c r="O1309" s="1"/>
      <c r="P1309" s="1"/>
      <c r="Q1309" s="1"/>
      <c r="R1309" s="1"/>
    </row>
    <row r="1310" spans="1:18" x14ac:dyDescent="0.3">
      <c r="A1310" s="1"/>
      <c r="B1310" s="1"/>
      <c r="C1310" s="1"/>
      <c r="D1310" s="31"/>
      <c r="E1310" s="31"/>
      <c r="F1310" s="31"/>
      <c r="G1310" s="31"/>
      <c r="H1310" s="31"/>
      <c r="I1310" s="1"/>
      <c r="J1310" s="41"/>
      <c r="K1310" s="2"/>
      <c r="L1310" s="1"/>
      <c r="M1310" s="1"/>
      <c r="N1310" s="1"/>
      <c r="O1310" s="1"/>
      <c r="P1310" s="1"/>
      <c r="Q1310" s="1"/>
      <c r="R1310" s="1"/>
    </row>
    <row r="1311" spans="1:18" x14ac:dyDescent="0.3">
      <c r="A1311" s="1"/>
      <c r="B1311" s="1"/>
      <c r="C1311" s="1"/>
      <c r="D1311" s="31"/>
      <c r="E1311" s="31"/>
      <c r="F1311" s="31"/>
      <c r="G1311" s="31"/>
      <c r="H1311" s="31"/>
      <c r="I1311" s="1"/>
      <c r="J1311" s="41"/>
      <c r="K1311" s="2"/>
      <c r="L1311" s="1"/>
      <c r="M1311" s="1"/>
      <c r="N1311" s="1"/>
      <c r="O1311" s="1"/>
      <c r="P1311" s="1"/>
      <c r="Q1311" s="1"/>
      <c r="R1311" s="1"/>
    </row>
    <row r="1312" spans="1:18" x14ac:dyDescent="0.3">
      <c r="A1312" s="1"/>
      <c r="B1312" s="1"/>
      <c r="C1312" s="1"/>
      <c r="D1312" s="31"/>
      <c r="E1312" s="31"/>
      <c r="F1312" s="31"/>
      <c r="G1312" s="31"/>
      <c r="H1312" s="31"/>
      <c r="I1312" s="1"/>
      <c r="J1312" s="41"/>
      <c r="K1312" s="2"/>
      <c r="L1312" s="1"/>
      <c r="M1312" s="1"/>
      <c r="N1312" s="1"/>
      <c r="O1312" s="1"/>
      <c r="P1312" s="1"/>
      <c r="Q1312" s="1"/>
      <c r="R1312" s="1"/>
    </row>
    <row r="1313" spans="1:18" x14ac:dyDescent="0.3">
      <c r="A1313" s="1"/>
      <c r="B1313" s="1"/>
      <c r="C1313" s="1"/>
      <c r="D1313" s="31"/>
      <c r="E1313" s="31"/>
      <c r="F1313" s="31"/>
      <c r="G1313" s="31"/>
      <c r="H1313" s="31"/>
      <c r="I1313" s="1"/>
      <c r="J1313" s="41"/>
      <c r="K1313" s="2"/>
      <c r="L1313" s="1"/>
      <c r="M1313" s="1"/>
      <c r="N1313" s="1"/>
      <c r="O1313" s="1"/>
      <c r="P1313" s="1"/>
      <c r="Q1313" s="1"/>
      <c r="R1313" s="1"/>
    </row>
    <row r="1314" spans="1:18" x14ac:dyDescent="0.3">
      <c r="A1314" s="1"/>
      <c r="B1314" s="1"/>
      <c r="C1314" s="1"/>
      <c r="D1314" s="31"/>
      <c r="E1314" s="31"/>
      <c r="F1314" s="31"/>
      <c r="G1314" s="31"/>
      <c r="H1314" s="31"/>
      <c r="I1314" s="1"/>
      <c r="J1314" s="41"/>
      <c r="K1314" s="2"/>
      <c r="L1314" s="1"/>
      <c r="M1314" s="1"/>
      <c r="N1314" s="1"/>
      <c r="O1314" s="1"/>
      <c r="P1314" s="1"/>
      <c r="Q1314" s="1"/>
      <c r="R1314" s="1"/>
    </row>
    <row r="1315" spans="1:18" x14ac:dyDescent="0.3">
      <c r="A1315" s="1"/>
      <c r="B1315" s="1"/>
      <c r="C1315" s="1"/>
      <c r="D1315" s="31"/>
      <c r="E1315" s="31"/>
      <c r="F1315" s="31"/>
      <c r="G1315" s="31"/>
      <c r="H1315" s="31"/>
      <c r="I1315" s="1"/>
      <c r="J1315" s="41"/>
      <c r="K1315" s="2"/>
      <c r="L1315" s="1"/>
      <c r="M1315" s="1"/>
      <c r="N1315" s="1"/>
      <c r="O1315" s="1"/>
      <c r="P1315" s="1"/>
      <c r="Q1315" s="1"/>
      <c r="R1315" s="1"/>
    </row>
    <row r="1316" spans="1:18" x14ac:dyDescent="0.3">
      <c r="A1316" s="1"/>
      <c r="B1316" s="1"/>
      <c r="C1316" s="1"/>
      <c r="D1316" s="31"/>
      <c r="E1316" s="31"/>
      <c r="F1316" s="31"/>
      <c r="G1316" s="31"/>
      <c r="H1316" s="31"/>
      <c r="I1316" s="1"/>
      <c r="J1316" s="41"/>
      <c r="K1316" s="2"/>
      <c r="L1316" s="1"/>
      <c r="M1316" s="1"/>
      <c r="N1316" s="1"/>
      <c r="O1316" s="1"/>
      <c r="P1316" s="1"/>
      <c r="Q1316" s="1"/>
      <c r="R1316" s="1"/>
    </row>
    <row r="1317" spans="1:18" x14ac:dyDescent="0.3">
      <c r="A1317" s="1"/>
      <c r="B1317" s="1"/>
      <c r="C1317" s="1"/>
      <c r="D1317" s="31"/>
      <c r="E1317" s="31"/>
      <c r="F1317" s="31"/>
      <c r="G1317" s="31"/>
      <c r="H1317" s="31"/>
      <c r="I1317" s="1"/>
      <c r="J1317" s="41"/>
      <c r="K1317" s="2"/>
      <c r="L1317" s="1"/>
      <c r="M1317" s="1"/>
      <c r="N1317" s="1"/>
      <c r="O1317" s="1"/>
      <c r="P1317" s="1"/>
      <c r="Q1317" s="1"/>
      <c r="R1317" s="1"/>
    </row>
    <row r="1318" spans="1:18" x14ac:dyDescent="0.3">
      <c r="A1318" s="1"/>
      <c r="B1318" s="1"/>
      <c r="C1318" s="1"/>
      <c r="D1318" s="31"/>
      <c r="E1318" s="31"/>
      <c r="F1318" s="31"/>
      <c r="G1318" s="31"/>
      <c r="H1318" s="31"/>
      <c r="I1318" s="1"/>
      <c r="J1318" s="41"/>
      <c r="K1318" s="2"/>
      <c r="L1318" s="1"/>
      <c r="M1318" s="1"/>
      <c r="N1318" s="1"/>
      <c r="O1318" s="1"/>
      <c r="P1318" s="1"/>
      <c r="Q1318" s="1"/>
      <c r="R1318" s="1"/>
    </row>
    <row r="1319" spans="1:18" x14ac:dyDescent="0.3">
      <c r="A1319" s="1"/>
      <c r="B1319" s="1"/>
      <c r="C1319" s="1"/>
      <c r="D1319" s="31"/>
      <c r="E1319" s="31"/>
      <c r="F1319" s="31"/>
      <c r="G1319" s="31"/>
      <c r="H1319" s="31"/>
      <c r="I1319" s="1"/>
      <c r="J1319" s="41"/>
      <c r="K1319" s="2"/>
      <c r="L1319" s="1"/>
      <c r="M1319" s="1"/>
      <c r="N1319" s="1"/>
      <c r="O1319" s="1"/>
      <c r="P1319" s="1"/>
      <c r="Q1319" s="1"/>
      <c r="R1319" s="1"/>
    </row>
    <row r="1320" spans="1:18" x14ac:dyDescent="0.3">
      <c r="A1320" s="1"/>
      <c r="B1320" s="1"/>
      <c r="C1320" s="1"/>
      <c r="D1320" s="31"/>
      <c r="E1320" s="31"/>
      <c r="F1320" s="31"/>
      <c r="G1320" s="31"/>
      <c r="H1320" s="31"/>
      <c r="I1320" s="1"/>
      <c r="J1320" s="41"/>
      <c r="K1320" s="2"/>
      <c r="L1320" s="1"/>
      <c r="M1320" s="1"/>
      <c r="N1320" s="1"/>
      <c r="O1320" s="1"/>
      <c r="P1320" s="1"/>
      <c r="Q1320" s="1"/>
      <c r="R1320" s="1"/>
    </row>
    <row r="1321" spans="1:18" x14ac:dyDescent="0.3">
      <c r="A1321" s="1"/>
      <c r="B1321" s="1"/>
      <c r="C1321" s="1"/>
      <c r="D1321" s="31"/>
      <c r="E1321" s="31"/>
      <c r="F1321" s="31"/>
      <c r="G1321" s="31"/>
      <c r="H1321" s="31"/>
      <c r="I1321" s="1"/>
      <c r="J1321" s="41"/>
      <c r="K1321" s="2"/>
      <c r="L1321" s="1"/>
      <c r="M1321" s="1"/>
      <c r="N1321" s="1"/>
      <c r="O1321" s="1"/>
      <c r="P1321" s="1"/>
      <c r="Q1321" s="1"/>
      <c r="R1321" s="1"/>
    </row>
    <row r="1322" spans="1:18" x14ac:dyDescent="0.3">
      <c r="A1322" s="1"/>
      <c r="B1322" s="1"/>
      <c r="C1322" s="1"/>
      <c r="D1322" s="31"/>
      <c r="E1322" s="31"/>
      <c r="F1322" s="31"/>
      <c r="G1322" s="31"/>
      <c r="H1322" s="31"/>
      <c r="I1322" s="1"/>
      <c r="J1322" s="41"/>
      <c r="K1322" s="2"/>
      <c r="L1322" s="1"/>
      <c r="M1322" s="1"/>
      <c r="N1322" s="1"/>
      <c r="O1322" s="1"/>
      <c r="P1322" s="1"/>
      <c r="Q1322" s="1"/>
      <c r="R1322" s="1"/>
    </row>
    <row r="1323" spans="1:18" x14ac:dyDescent="0.3">
      <c r="A1323" s="1"/>
      <c r="B1323" s="1"/>
      <c r="C1323" s="1"/>
      <c r="D1323" s="31"/>
      <c r="E1323" s="31"/>
      <c r="F1323" s="31"/>
      <c r="G1323" s="31"/>
      <c r="H1323" s="31"/>
      <c r="I1323" s="1"/>
      <c r="J1323" s="41"/>
      <c r="K1323" s="2"/>
      <c r="L1323" s="1"/>
      <c r="M1323" s="1"/>
      <c r="N1323" s="1"/>
      <c r="O1323" s="1"/>
      <c r="P1323" s="1"/>
      <c r="Q1323" s="1"/>
      <c r="R1323" s="1"/>
    </row>
    <row r="1324" spans="1:18" x14ac:dyDescent="0.3">
      <c r="A1324" s="1"/>
      <c r="B1324" s="1"/>
      <c r="C1324" s="1"/>
      <c r="D1324" s="31"/>
      <c r="E1324" s="31"/>
      <c r="F1324" s="31"/>
      <c r="G1324" s="31"/>
      <c r="H1324" s="31"/>
      <c r="I1324" s="1"/>
      <c r="J1324" s="41"/>
      <c r="K1324" s="2"/>
      <c r="L1324" s="1"/>
      <c r="M1324" s="1"/>
      <c r="N1324" s="1"/>
      <c r="O1324" s="1"/>
      <c r="P1324" s="1"/>
      <c r="Q1324" s="1"/>
      <c r="R1324" s="1"/>
    </row>
    <row r="1325" spans="1:18" x14ac:dyDescent="0.3">
      <c r="A1325" s="1"/>
      <c r="B1325" s="1"/>
      <c r="C1325" s="1"/>
      <c r="D1325" s="31"/>
      <c r="E1325" s="31"/>
      <c r="F1325" s="31"/>
      <c r="G1325" s="31"/>
      <c r="H1325" s="31"/>
      <c r="I1325" s="1"/>
      <c r="J1325" s="41"/>
      <c r="K1325" s="2"/>
      <c r="L1325" s="1"/>
      <c r="M1325" s="1"/>
      <c r="N1325" s="1"/>
      <c r="O1325" s="1"/>
      <c r="P1325" s="1"/>
      <c r="Q1325" s="1"/>
      <c r="R1325" s="1"/>
    </row>
    <row r="1326" spans="1:18" x14ac:dyDescent="0.3">
      <c r="A1326" s="1"/>
      <c r="B1326" s="1"/>
      <c r="C1326" s="1"/>
      <c r="D1326" s="31"/>
      <c r="E1326" s="31"/>
      <c r="F1326" s="31"/>
      <c r="G1326" s="31"/>
      <c r="H1326" s="31"/>
      <c r="I1326" s="1"/>
      <c r="J1326" s="41"/>
      <c r="K1326" s="2"/>
      <c r="L1326" s="1"/>
      <c r="M1326" s="1"/>
      <c r="N1326" s="1"/>
      <c r="O1326" s="1"/>
      <c r="P1326" s="1"/>
      <c r="Q1326" s="1"/>
      <c r="R1326" s="1"/>
    </row>
    <row r="1327" spans="1:18" x14ac:dyDescent="0.3">
      <c r="A1327" s="1"/>
      <c r="B1327" s="1"/>
      <c r="C1327" s="1"/>
      <c r="D1327" s="31"/>
      <c r="E1327" s="31"/>
      <c r="F1327" s="31"/>
      <c r="G1327" s="31"/>
      <c r="H1327" s="31"/>
      <c r="I1327" s="1"/>
      <c r="J1327" s="41"/>
      <c r="K1327" s="2"/>
      <c r="L1327" s="1"/>
      <c r="M1327" s="1"/>
      <c r="N1327" s="1"/>
      <c r="O1327" s="1"/>
      <c r="P1327" s="1"/>
      <c r="Q1327" s="1"/>
      <c r="R1327" s="1"/>
    </row>
    <row r="1328" spans="1:18" x14ac:dyDescent="0.3">
      <c r="A1328" s="1"/>
      <c r="B1328" s="1"/>
      <c r="C1328" s="1"/>
      <c r="D1328" s="31"/>
      <c r="E1328" s="31"/>
      <c r="F1328" s="31"/>
      <c r="G1328" s="31"/>
      <c r="H1328" s="31"/>
      <c r="I1328" s="1"/>
      <c r="J1328" s="41"/>
      <c r="K1328" s="2"/>
      <c r="L1328" s="1"/>
      <c r="M1328" s="1"/>
      <c r="N1328" s="1"/>
      <c r="O1328" s="1"/>
      <c r="P1328" s="1"/>
      <c r="Q1328" s="1"/>
      <c r="R1328" s="1"/>
    </row>
    <row r="1329" spans="1:18" x14ac:dyDescent="0.3">
      <c r="A1329" s="1"/>
      <c r="B1329" s="1"/>
      <c r="C1329" s="1"/>
      <c r="D1329" s="31"/>
      <c r="E1329" s="31"/>
      <c r="F1329" s="31"/>
      <c r="G1329" s="31"/>
      <c r="H1329" s="31"/>
      <c r="I1329" s="1"/>
      <c r="J1329" s="41"/>
      <c r="K1329" s="2"/>
      <c r="L1329" s="1"/>
      <c r="M1329" s="1"/>
      <c r="N1329" s="1"/>
      <c r="O1329" s="1"/>
      <c r="P1329" s="1"/>
      <c r="Q1329" s="1"/>
      <c r="R1329" s="1"/>
    </row>
    <row r="1330" spans="1:18" x14ac:dyDescent="0.3">
      <c r="A1330" s="1"/>
      <c r="B1330" s="1"/>
      <c r="C1330" s="1"/>
      <c r="D1330" s="31"/>
      <c r="E1330" s="31"/>
      <c r="F1330" s="31"/>
      <c r="G1330" s="31"/>
      <c r="H1330" s="31"/>
      <c r="I1330" s="1"/>
      <c r="J1330" s="41"/>
      <c r="K1330" s="2"/>
      <c r="L1330" s="1"/>
      <c r="M1330" s="1"/>
      <c r="N1330" s="1"/>
      <c r="O1330" s="1"/>
      <c r="P1330" s="1"/>
      <c r="Q1330" s="1"/>
      <c r="R1330" s="1"/>
    </row>
    <row r="1331" spans="1:18" x14ac:dyDescent="0.3">
      <c r="A1331" s="1"/>
      <c r="B1331" s="1"/>
      <c r="C1331" s="1"/>
      <c r="D1331" s="31"/>
      <c r="E1331" s="31"/>
      <c r="F1331" s="31"/>
      <c r="G1331" s="31"/>
      <c r="H1331" s="31"/>
      <c r="I1331" s="1"/>
      <c r="J1331" s="41"/>
      <c r="K1331" s="2"/>
      <c r="L1331" s="1"/>
      <c r="M1331" s="1"/>
      <c r="N1331" s="1"/>
      <c r="O1331" s="1"/>
      <c r="P1331" s="1"/>
      <c r="Q1331" s="1"/>
      <c r="R1331" s="1"/>
    </row>
    <row r="1332" spans="1:18" x14ac:dyDescent="0.3">
      <c r="A1332" s="1"/>
      <c r="B1332" s="1"/>
      <c r="C1332" s="1"/>
      <c r="D1332" s="31"/>
      <c r="E1332" s="31"/>
      <c r="F1332" s="31"/>
      <c r="G1332" s="31"/>
      <c r="H1332" s="31"/>
      <c r="I1332" s="1"/>
      <c r="J1332" s="41"/>
      <c r="K1332" s="2"/>
      <c r="L1332" s="1"/>
      <c r="M1332" s="1"/>
      <c r="N1332" s="1"/>
      <c r="O1332" s="1"/>
      <c r="P1332" s="1"/>
      <c r="Q1332" s="1"/>
      <c r="R1332" s="1"/>
    </row>
    <row r="1333" spans="1:18" x14ac:dyDescent="0.3">
      <c r="A1333" s="1"/>
      <c r="B1333" s="1"/>
      <c r="C1333" s="1"/>
      <c r="D1333" s="31"/>
      <c r="E1333" s="31"/>
      <c r="F1333" s="31"/>
      <c r="G1333" s="31"/>
      <c r="H1333" s="31"/>
      <c r="I1333" s="1"/>
      <c r="J1333" s="41"/>
      <c r="K1333" s="2"/>
      <c r="L1333" s="1"/>
      <c r="M1333" s="1"/>
      <c r="N1333" s="1"/>
      <c r="O1333" s="1"/>
      <c r="P1333" s="1"/>
      <c r="Q1333" s="1"/>
      <c r="R1333" s="1"/>
    </row>
    <row r="1334" spans="1:18" x14ac:dyDescent="0.3">
      <c r="A1334" s="1"/>
      <c r="B1334" s="1"/>
      <c r="C1334" s="1"/>
      <c r="D1334" s="31"/>
      <c r="E1334" s="31"/>
      <c r="F1334" s="31"/>
      <c r="G1334" s="31"/>
      <c r="H1334" s="31"/>
      <c r="I1334" s="1"/>
      <c r="J1334" s="41"/>
      <c r="K1334" s="2"/>
      <c r="L1334" s="1"/>
      <c r="M1334" s="1"/>
      <c r="N1334" s="1"/>
      <c r="O1334" s="1"/>
      <c r="P1334" s="1"/>
      <c r="Q1334" s="1"/>
      <c r="R1334" s="1"/>
    </row>
    <row r="1335" spans="1:18" x14ac:dyDescent="0.3">
      <c r="A1335" s="1"/>
      <c r="B1335" s="1"/>
      <c r="C1335" s="1"/>
      <c r="D1335" s="31"/>
      <c r="E1335" s="31"/>
      <c r="F1335" s="31"/>
      <c r="G1335" s="31"/>
      <c r="H1335" s="31"/>
      <c r="I1335" s="1"/>
      <c r="J1335" s="41"/>
      <c r="K1335" s="2"/>
      <c r="L1335" s="1"/>
      <c r="M1335" s="1"/>
      <c r="N1335" s="1"/>
      <c r="O1335" s="1"/>
      <c r="P1335" s="1"/>
      <c r="Q1335" s="1"/>
      <c r="R1335" s="1"/>
    </row>
    <row r="1336" spans="1:18" x14ac:dyDescent="0.3">
      <c r="A1336" s="1"/>
      <c r="B1336" s="1"/>
      <c r="C1336" s="1"/>
      <c r="D1336" s="31"/>
      <c r="E1336" s="31"/>
      <c r="F1336" s="31"/>
      <c r="G1336" s="31"/>
      <c r="H1336" s="31"/>
      <c r="I1336" s="1"/>
      <c r="J1336" s="41"/>
      <c r="K1336" s="2"/>
      <c r="L1336" s="1"/>
      <c r="M1336" s="1"/>
      <c r="N1336" s="1"/>
      <c r="O1336" s="1"/>
      <c r="P1336" s="1"/>
      <c r="Q1336" s="1"/>
      <c r="R1336" s="1"/>
    </row>
    <row r="1337" spans="1:18" x14ac:dyDescent="0.3">
      <c r="A1337" s="1"/>
      <c r="B1337" s="1"/>
      <c r="C1337" s="1"/>
      <c r="D1337" s="31"/>
      <c r="E1337" s="31"/>
      <c r="F1337" s="31"/>
      <c r="G1337" s="31"/>
      <c r="H1337" s="31"/>
      <c r="I1337" s="1"/>
      <c r="J1337" s="41"/>
      <c r="K1337" s="2"/>
      <c r="L1337" s="1"/>
      <c r="M1337" s="1"/>
      <c r="N1337" s="1"/>
      <c r="O1337" s="1"/>
      <c r="P1337" s="1"/>
      <c r="Q1337" s="1"/>
      <c r="R1337" s="1"/>
    </row>
    <row r="1338" spans="1:18" x14ac:dyDescent="0.3">
      <c r="A1338" s="1"/>
      <c r="B1338" s="1"/>
      <c r="C1338" s="1"/>
      <c r="D1338" s="31"/>
      <c r="E1338" s="31"/>
      <c r="F1338" s="31"/>
      <c r="G1338" s="31"/>
      <c r="H1338" s="31"/>
      <c r="I1338" s="1"/>
      <c r="J1338" s="41"/>
      <c r="K1338" s="2"/>
      <c r="L1338" s="1"/>
      <c r="M1338" s="1"/>
      <c r="N1338" s="1"/>
      <c r="O1338" s="1"/>
      <c r="P1338" s="1"/>
      <c r="Q1338" s="1"/>
      <c r="R1338" s="1"/>
    </row>
    <row r="1339" spans="1:18" x14ac:dyDescent="0.3">
      <c r="A1339" s="1"/>
      <c r="B1339" s="1"/>
      <c r="C1339" s="1"/>
      <c r="D1339" s="31"/>
      <c r="E1339" s="31"/>
      <c r="F1339" s="31"/>
      <c r="G1339" s="31"/>
      <c r="H1339" s="31"/>
      <c r="I1339" s="1"/>
      <c r="J1339" s="41"/>
      <c r="K1339" s="2"/>
      <c r="L1339" s="1"/>
      <c r="M1339" s="1"/>
      <c r="N1339" s="1"/>
      <c r="O1339" s="1"/>
      <c r="P1339" s="1"/>
      <c r="Q1339" s="1"/>
      <c r="R1339" s="1"/>
    </row>
    <row r="1340" spans="1:18" x14ac:dyDescent="0.3">
      <c r="A1340" s="1"/>
      <c r="B1340" s="1"/>
      <c r="C1340" s="1"/>
      <c r="D1340" s="31"/>
      <c r="E1340" s="31"/>
      <c r="F1340" s="31"/>
      <c r="G1340" s="31"/>
      <c r="H1340" s="31"/>
      <c r="I1340" s="1"/>
      <c r="J1340" s="41"/>
      <c r="K1340" s="2"/>
      <c r="L1340" s="1"/>
      <c r="M1340" s="1"/>
      <c r="N1340" s="1"/>
      <c r="O1340" s="1"/>
      <c r="P1340" s="1"/>
      <c r="Q1340" s="1"/>
      <c r="R1340" s="1"/>
    </row>
    <row r="1341" spans="1:18" x14ac:dyDescent="0.3">
      <c r="A1341" s="1"/>
      <c r="B1341" s="1"/>
      <c r="C1341" s="1"/>
      <c r="D1341" s="31"/>
      <c r="E1341" s="31"/>
      <c r="F1341" s="31"/>
      <c r="G1341" s="31"/>
      <c r="H1341" s="31"/>
      <c r="I1341" s="1"/>
      <c r="J1341" s="41"/>
      <c r="K1341" s="2"/>
      <c r="L1341" s="1"/>
      <c r="M1341" s="1"/>
      <c r="N1341" s="1"/>
      <c r="O1341" s="1"/>
      <c r="P1341" s="1"/>
      <c r="Q1341" s="1"/>
      <c r="R1341" s="1"/>
    </row>
    <row r="1342" spans="1:18" x14ac:dyDescent="0.3">
      <c r="A1342" s="1"/>
      <c r="B1342" s="1"/>
      <c r="C1342" s="1"/>
      <c r="D1342" s="31"/>
      <c r="E1342" s="31"/>
      <c r="F1342" s="31"/>
      <c r="G1342" s="31"/>
      <c r="H1342" s="31"/>
      <c r="I1342" s="1"/>
      <c r="J1342" s="41"/>
      <c r="K1342" s="2"/>
      <c r="L1342" s="1"/>
      <c r="M1342" s="1"/>
      <c r="N1342" s="1"/>
      <c r="O1342" s="1"/>
      <c r="P1342" s="1"/>
      <c r="Q1342" s="1"/>
      <c r="R1342" s="1"/>
    </row>
    <row r="1343" spans="1:18" x14ac:dyDescent="0.3">
      <c r="A1343" s="1"/>
      <c r="B1343" s="1"/>
      <c r="C1343" s="1"/>
      <c r="D1343" s="31"/>
      <c r="E1343" s="31"/>
      <c r="F1343" s="31"/>
      <c r="G1343" s="31"/>
      <c r="H1343" s="31"/>
      <c r="I1343" s="1"/>
      <c r="J1343" s="41"/>
      <c r="K1343" s="2"/>
      <c r="L1343" s="1"/>
      <c r="M1343" s="1"/>
      <c r="N1343" s="1"/>
      <c r="O1343" s="1"/>
      <c r="P1343" s="1"/>
      <c r="Q1343" s="1"/>
      <c r="R1343" s="1"/>
    </row>
    <row r="1344" spans="1:18" x14ac:dyDescent="0.3">
      <c r="A1344" s="1"/>
      <c r="B1344" s="1"/>
      <c r="C1344" s="1"/>
      <c r="D1344" s="31"/>
      <c r="E1344" s="31"/>
      <c r="F1344" s="31"/>
      <c r="G1344" s="31"/>
      <c r="H1344" s="31"/>
      <c r="I1344" s="1"/>
      <c r="J1344" s="41"/>
      <c r="K1344" s="2"/>
      <c r="L1344" s="1"/>
      <c r="M1344" s="1"/>
      <c r="N1344" s="1"/>
      <c r="O1344" s="1"/>
      <c r="P1344" s="1"/>
      <c r="Q1344" s="1"/>
      <c r="R1344" s="1"/>
    </row>
    <row r="1345" spans="1:18" x14ac:dyDescent="0.3">
      <c r="A1345" s="1"/>
      <c r="B1345" s="1"/>
      <c r="C1345" s="1"/>
      <c r="D1345" s="31"/>
      <c r="E1345" s="31"/>
      <c r="F1345" s="31"/>
      <c r="G1345" s="31"/>
      <c r="H1345" s="31"/>
      <c r="I1345" s="1"/>
      <c r="J1345" s="41"/>
      <c r="K1345" s="2"/>
      <c r="L1345" s="1"/>
      <c r="M1345" s="1"/>
      <c r="N1345" s="1"/>
      <c r="O1345" s="1"/>
      <c r="P1345" s="1"/>
      <c r="Q1345" s="1"/>
      <c r="R1345" s="1"/>
    </row>
    <row r="1346" spans="1:18" x14ac:dyDescent="0.3">
      <c r="A1346" s="1"/>
      <c r="B1346" s="1"/>
      <c r="C1346" s="1"/>
      <c r="D1346" s="31"/>
      <c r="E1346" s="31"/>
      <c r="F1346" s="31"/>
      <c r="G1346" s="31"/>
      <c r="H1346" s="31"/>
      <c r="I1346" s="1"/>
      <c r="J1346" s="41"/>
      <c r="K1346" s="2"/>
      <c r="L1346" s="1"/>
      <c r="M1346" s="1"/>
      <c r="N1346" s="1"/>
      <c r="O1346" s="1"/>
      <c r="P1346" s="1"/>
      <c r="Q1346" s="1"/>
      <c r="R1346" s="1"/>
    </row>
    <row r="1347" spans="1:18" x14ac:dyDescent="0.3">
      <c r="A1347" s="1"/>
      <c r="B1347" s="1"/>
      <c r="C1347" s="1"/>
      <c r="D1347" s="31"/>
      <c r="E1347" s="31"/>
      <c r="F1347" s="31"/>
      <c r="G1347" s="31"/>
      <c r="H1347" s="31"/>
      <c r="I1347" s="1"/>
      <c r="J1347" s="41"/>
      <c r="K1347" s="2"/>
      <c r="L1347" s="1"/>
      <c r="M1347" s="1"/>
      <c r="N1347" s="1"/>
      <c r="O1347" s="1"/>
      <c r="P1347" s="1"/>
      <c r="Q1347" s="1"/>
      <c r="R1347" s="1"/>
    </row>
    <row r="1348" spans="1:18" x14ac:dyDescent="0.3">
      <c r="A1348" s="1"/>
      <c r="B1348" s="1"/>
      <c r="C1348" s="1"/>
      <c r="D1348" s="31"/>
      <c r="E1348" s="31"/>
      <c r="F1348" s="31"/>
      <c r="G1348" s="31"/>
      <c r="H1348" s="31"/>
      <c r="I1348" s="1"/>
      <c r="J1348" s="41"/>
      <c r="K1348" s="2"/>
      <c r="L1348" s="1"/>
      <c r="M1348" s="1"/>
      <c r="N1348" s="1"/>
      <c r="O1348" s="1"/>
      <c r="P1348" s="1"/>
      <c r="Q1348" s="1"/>
      <c r="R1348" s="1"/>
    </row>
    <row r="1349" spans="1:18" x14ac:dyDescent="0.3">
      <c r="A1349" s="1"/>
      <c r="B1349" s="1"/>
      <c r="C1349" s="1"/>
      <c r="D1349" s="31"/>
      <c r="E1349" s="31"/>
      <c r="F1349" s="31"/>
      <c r="G1349" s="31"/>
      <c r="H1349" s="31"/>
      <c r="I1349" s="1"/>
      <c r="J1349" s="41"/>
      <c r="K1349" s="2"/>
      <c r="L1349" s="1"/>
      <c r="M1349" s="1"/>
      <c r="N1349" s="1"/>
      <c r="O1349" s="1"/>
      <c r="P1349" s="1"/>
      <c r="Q1349" s="1"/>
      <c r="R1349" s="1"/>
    </row>
    <row r="1350" spans="1:18" x14ac:dyDescent="0.3">
      <c r="A1350" s="1"/>
      <c r="B1350" s="1"/>
      <c r="C1350" s="1"/>
      <c r="D1350" s="31"/>
      <c r="E1350" s="31"/>
      <c r="F1350" s="31"/>
      <c r="G1350" s="31"/>
      <c r="H1350" s="31"/>
      <c r="I1350" s="1"/>
      <c r="J1350" s="41"/>
      <c r="K1350" s="2"/>
      <c r="L1350" s="1"/>
      <c r="M1350" s="1"/>
      <c r="N1350" s="1"/>
      <c r="O1350" s="1"/>
      <c r="P1350" s="1"/>
      <c r="Q1350" s="1"/>
      <c r="R1350" s="1"/>
    </row>
    <row r="1351" spans="1:18" x14ac:dyDescent="0.3">
      <c r="A1351" s="1"/>
      <c r="B1351" s="1"/>
      <c r="C1351" s="1"/>
      <c r="D1351" s="31"/>
      <c r="E1351" s="31"/>
      <c r="F1351" s="31"/>
      <c r="G1351" s="31"/>
      <c r="H1351" s="31"/>
      <c r="I1351" s="1"/>
      <c r="J1351" s="41"/>
      <c r="K1351" s="2"/>
      <c r="L1351" s="1"/>
      <c r="M1351" s="1"/>
      <c r="N1351" s="1"/>
      <c r="O1351" s="1"/>
      <c r="P1351" s="1"/>
      <c r="Q1351" s="1"/>
      <c r="R1351" s="1"/>
    </row>
    <row r="1352" spans="1:18" x14ac:dyDescent="0.3">
      <c r="A1352" s="1"/>
      <c r="B1352" s="1"/>
      <c r="C1352" s="1"/>
      <c r="D1352" s="31"/>
      <c r="E1352" s="31"/>
      <c r="F1352" s="31"/>
      <c r="G1352" s="31"/>
      <c r="H1352" s="31"/>
      <c r="I1352" s="1"/>
      <c r="J1352" s="41"/>
      <c r="K1352" s="2"/>
      <c r="L1352" s="1"/>
      <c r="M1352" s="1"/>
      <c r="N1352" s="1"/>
      <c r="O1352" s="1"/>
      <c r="P1352" s="1"/>
      <c r="Q1352" s="1"/>
      <c r="R1352" s="1"/>
    </row>
    <row r="1353" spans="1:18" x14ac:dyDescent="0.3">
      <c r="A1353" s="1"/>
      <c r="B1353" s="1"/>
      <c r="C1353" s="1"/>
      <c r="D1353" s="31"/>
      <c r="E1353" s="31"/>
      <c r="F1353" s="31"/>
      <c r="G1353" s="31"/>
      <c r="H1353" s="31"/>
      <c r="I1353" s="1"/>
      <c r="J1353" s="41"/>
      <c r="K1353" s="2"/>
      <c r="L1353" s="1"/>
      <c r="M1353" s="1"/>
      <c r="N1353" s="1"/>
      <c r="O1353" s="1"/>
      <c r="P1353" s="1"/>
      <c r="Q1353" s="1"/>
      <c r="R1353" s="1"/>
    </row>
    <row r="1354" spans="1:18" x14ac:dyDescent="0.3">
      <c r="A1354" s="1"/>
      <c r="B1354" s="1"/>
      <c r="C1354" s="1"/>
      <c r="D1354" s="31"/>
      <c r="E1354" s="31"/>
      <c r="F1354" s="31"/>
      <c r="G1354" s="31"/>
      <c r="H1354" s="31"/>
      <c r="I1354" s="1"/>
      <c r="J1354" s="41"/>
      <c r="K1354" s="2"/>
      <c r="L1354" s="1"/>
      <c r="M1354" s="1"/>
      <c r="N1354" s="1"/>
      <c r="O1354" s="1"/>
      <c r="P1354" s="1"/>
      <c r="Q1354" s="1"/>
      <c r="R1354" s="1"/>
    </row>
    <row r="1355" spans="1:18" x14ac:dyDescent="0.3">
      <c r="A1355" s="1"/>
      <c r="B1355" s="1"/>
      <c r="C1355" s="1"/>
      <c r="D1355" s="31"/>
      <c r="E1355" s="31"/>
      <c r="F1355" s="31"/>
      <c r="G1355" s="31"/>
      <c r="H1355" s="31"/>
      <c r="I1355" s="1"/>
      <c r="J1355" s="41"/>
      <c r="K1355" s="2"/>
      <c r="L1355" s="1"/>
      <c r="M1355" s="1"/>
      <c r="N1355" s="1"/>
      <c r="O1355" s="1"/>
      <c r="P1355" s="1"/>
      <c r="Q1355" s="1"/>
      <c r="R1355" s="1"/>
    </row>
    <row r="1356" spans="1:18" x14ac:dyDescent="0.3">
      <c r="A1356" s="1"/>
      <c r="B1356" s="1"/>
      <c r="C1356" s="1"/>
      <c r="D1356" s="31"/>
      <c r="E1356" s="31"/>
      <c r="F1356" s="31"/>
      <c r="G1356" s="31"/>
      <c r="H1356" s="31"/>
      <c r="I1356" s="1"/>
      <c r="J1356" s="41"/>
      <c r="K1356" s="2"/>
      <c r="L1356" s="1"/>
      <c r="M1356" s="1"/>
      <c r="N1356" s="1"/>
      <c r="O1356" s="1"/>
      <c r="P1356" s="1"/>
      <c r="Q1356" s="1"/>
      <c r="R1356" s="1"/>
    </row>
    <row r="1357" spans="1:18" x14ac:dyDescent="0.3">
      <c r="A1357" s="1"/>
      <c r="B1357" s="1"/>
      <c r="C1357" s="1"/>
      <c r="D1357" s="31"/>
      <c r="E1357" s="31"/>
      <c r="F1357" s="31"/>
      <c r="G1357" s="31"/>
      <c r="H1357" s="31"/>
      <c r="I1357" s="1"/>
      <c r="J1357" s="41"/>
      <c r="K1357" s="2"/>
      <c r="L1357" s="1"/>
      <c r="M1357" s="1"/>
      <c r="N1357" s="1"/>
      <c r="O1357" s="1"/>
      <c r="P1357" s="1"/>
      <c r="Q1357" s="1"/>
      <c r="R1357" s="1"/>
    </row>
    <row r="1358" spans="1:18" x14ac:dyDescent="0.3">
      <c r="A1358" s="1"/>
      <c r="B1358" s="1"/>
      <c r="C1358" s="1"/>
      <c r="D1358" s="31"/>
      <c r="E1358" s="31"/>
      <c r="F1358" s="31"/>
      <c r="G1358" s="31"/>
      <c r="H1358" s="31"/>
      <c r="I1358" s="1"/>
      <c r="J1358" s="41"/>
      <c r="K1358" s="2"/>
      <c r="L1358" s="1"/>
      <c r="M1358" s="1"/>
      <c r="N1358" s="1"/>
      <c r="O1358" s="1"/>
      <c r="P1358" s="1"/>
      <c r="Q1358" s="1"/>
      <c r="R1358" s="1"/>
    </row>
    <row r="1359" spans="1:18" x14ac:dyDescent="0.3">
      <c r="A1359" s="1"/>
      <c r="B1359" s="1"/>
      <c r="C1359" s="1"/>
      <c r="D1359" s="31"/>
      <c r="E1359" s="31"/>
      <c r="F1359" s="31"/>
      <c r="G1359" s="31"/>
      <c r="H1359" s="31"/>
      <c r="I1359" s="1"/>
      <c r="J1359" s="41"/>
      <c r="K1359" s="2"/>
      <c r="L1359" s="1"/>
      <c r="M1359" s="1"/>
      <c r="N1359" s="1"/>
      <c r="O1359" s="1"/>
      <c r="P1359" s="1"/>
      <c r="Q1359" s="1"/>
      <c r="R1359" s="1"/>
    </row>
    <row r="1360" spans="1:18" x14ac:dyDescent="0.3">
      <c r="A1360" s="1"/>
      <c r="B1360" s="1"/>
      <c r="C1360" s="1"/>
      <c r="D1360" s="31"/>
      <c r="E1360" s="31"/>
      <c r="F1360" s="31"/>
      <c r="G1360" s="31"/>
      <c r="H1360" s="31"/>
      <c r="I1360" s="1"/>
      <c r="J1360" s="41"/>
      <c r="K1360" s="2"/>
      <c r="L1360" s="1"/>
      <c r="M1360" s="1"/>
      <c r="N1360" s="1"/>
      <c r="O1360" s="1"/>
      <c r="P1360" s="1"/>
      <c r="Q1360" s="1"/>
      <c r="R1360" s="1"/>
    </row>
    <row r="1361" spans="1:18" x14ac:dyDescent="0.3">
      <c r="A1361" s="1"/>
      <c r="B1361" s="1"/>
      <c r="C1361" s="1"/>
      <c r="D1361" s="31"/>
      <c r="E1361" s="31"/>
      <c r="F1361" s="31"/>
      <c r="G1361" s="31"/>
      <c r="H1361" s="31"/>
      <c r="I1361" s="1"/>
      <c r="J1361" s="41"/>
      <c r="K1361" s="2"/>
      <c r="L1361" s="1"/>
      <c r="M1361" s="1"/>
      <c r="N1361" s="1"/>
      <c r="O1361" s="1"/>
      <c r="P1361" s="1"/>
      <c r="Q1361" s="1"/>
      <c r="R1361" s="1"/>
    </row>
    <row r="1362" spans="1:18" x14ac:dyDescent="0.3">
      <c r="A1362" s="1"/>
      <c r="B1362" s="1"/>
      <c r="C1362" s="1"/>
      <c r="D1362" s="31"/>
      <c r="E1362" s="31"/>
      <c r="F1362" s="31"/>
      <c r="G1362" s="31"/>
      <c r="H1362" s="31"/>
      <c r="I1362" s="1"/>
      <c r="J1362" s="41"/>
      <c r="K1362" s="2"/>
      <c r="L1362" s="1"/>
      <c r="M1362" s="1"/>
      <c r="N1362" s="1"/>
      <c r="O1362" s="1"/>
      <c r="P1362" s="1"/>
      <c r="Q1362" s="1"/>
      <c r="R1362" s="1"/>
    </row>
    <row r="1363" spans="1:18" x14ac:dyDescent="0.3">
      <c r="A1363" s="1"/>
      <c r="B1363" s="1"/>
      <c r="C1363" s="1"/>
      <c r="D1363" s="31"/>
      <c r="E1363" s="31"/>
      <c r="F1363" s="31"/>
      <c r="G1363" s="31"/>
      <c r="H1363" s="31"/>
      <c r="I1363" s="1"/>
      <c r="J1363" s="41"/>
      <c r="K1363" s="2"/>
      <c r="L1363" s="1"/>
      <c r="M1363" s="1"/>
      <c r="N1363" s="1"/>
      <c r="O1363" s="1"/>
      <c r="P1363" s="1"/>
      <c r="Q1363" s="1"/>
      <c r="R1363" s="1"/>
    </row>
    <row r="1364" spans="1:18" x14ac:dyDescent="0.3">
      <c r="A1364" s="1"/>
      <c r="B1364" s="1"/>
      <c r="C1364" s="1"/>
      <c r="D1364" s="31"/>
      <c r="E1364" s="31"/>
      <c r="F1364" s="31"/>
      <c r="G1364" s="31"/>
      <c r="H1364" s="31"/>
      <c r="I1364" s="1"/>
      <c r="J1364" s="41"/>
      <c r="K1364" s="2"/>
      <c r="L1364" s="1"/>
      <c r="M1364" s="1"/>
      <c r="N1364" s="1"/>
      <c r="O1364" s="1"/>
      <c r="P1364" s="1"/>
      <c r="Q1364" s="1"/>
      <c r="R1364" s="1"/>
    </row>
    <row r="1365" spans="1:18" x14ac:dyDescent="0.3">
      <c r="A1365" s="1"/>
      <c r="B1365" s="1"/>
      <c r="C1365" s="1"/>
      <c r="D1365" s="31"/>
      <c r="E1365" s="31"/>
      <c r="F1365" s="31"/>
      <c r="G1365" s="31"/>
      <c r="H1365" s="31"/>
      <c r="I1365" s="1"/>
      <c r="J1365" s="41"/>
      <c r="K1365" s="2"/>
      <c r="L1365" s="1"/>
      <c r="M1365" s="1"/>
      <c r="N1365" s="1"/>
      <c r="O1365" s="1"/>
      <c r="P1365" s="1"/>
      <c r="Q1365" s="1"/>
      <c r="R1365" s="1"/>
    </row>
    <row r="1366" spans="1:18" x14ac:dyDescent="0.3">
      <c r="A1366" s="1"/>
      <c r="B1366" s="1"/>
      <c r="C1366" s="1"/>
      <c r="D1366" s="31"/>
      <c r="E1366" s="31"/>
      <c r="F1366" s="31"/>
      <c r="G1366" s="31"/>
      <c r="H1366" s="31"/>
      <c r="I1366" s="1"/>
      <c r="J1366" s="41"/>
      <c r="K1366" s="2"/>
      <c r="L1366" s="1"/>
      <c r="M1366" s="1"/>
      <c r="N1366" s="1"/>
      <c r="O1366" s="1"/>
      <c r="P1366" s="1"/>
      <c r="Q1366" s="1"/>
      <c r="R1366" s="1"/>
    </row>
    <row r="1367" spans="1:18" x14ac:dyDescent="0.3">
      <c r="A1367" s="1"/>
      <c r="B1367" s="1"/>
      <c r="C1367" s="1"/>
      <c r="D1367" s="31"/>
      <c r="E1367" s="31"/>
      <c r="F1367" s="31"/>
      <c r="G1367" s="31"/>
      <c r="H1367" s="31"/>
      <c r="I1367" s="1"/>
      <c r="J1367" s="41"/>
      <c r="K1367" s="2"/>
      <c r="L1367" s="1"/>
      <c r="M1367" s="1"/>
      <c r="N1367" s="1"/>
      <c r="O1367" s="1"/>
      <c r="P1367" s="1"/>
      <c r="Q1367" s="1"/>
      <c r="R1367" s="1"/>
    </row>
    <row r="1368" spans="1:18" x14ac:dyDescent="0.3">
      <c r="A1368" s="1"/>
      <c r="B1368" s="1"/>
      <c r="C1368" s="1"/>
      <c r="D1368" s="31"/>
      <c r="E1368" s="31"/>
      <c r="F1368" s="31"/>
      <c r="G1368" s="31"/>
      <c r="H1368" s="31"/>
      <c r="I1368" s="1"/>
      <c r="J1368" s="41"/>
      <c r="K1368" s="2"/>
      <c r="L1368" s="1"/>
      <c r="M1368" s="1"/>
      <c r="N1368" s="1"/>
      <c r="O1368" s="1"/>
      <c r="P1368" s="1"/>
      <c r="Q1368" s="1"/>
      <c r="R1368" s="1"/>
    </row>
    <row r="1369" spans="1:18" x14ac:dyDescent="0.3">
      <c r="A1369" s="1"/>
      <c r="B1369" s="1"/>
      <c r="C1369" s="1"/>
      <c r="D1369" s="31"/>
      <c r="E1369" s="31"/>
      <c r="F1369" s="31"/>
      <c r="G1369" s="31"/>
      <c r="H1369" s="31"/>
      <c r="I1369" s="1"/>
      <c r="J1369" s="41"/>
      <c r="K1369" s="2"/>
      <c r="L1369" s="1"/>
      <c r="M1369" s="1"/>
      <c r="N1369" s="1"/>
      <c r="O1369" s="1"/>
      <c r="P1369" s="1"/>
      <c r="Q1369" s="1"/>
      <c r="R1369" s="1"/>
    </row>
    <row r="1370" spans="1:18" x14ac:dyDescent="0.3">
      <c r="A1370" s="1"/>
      <c r="B1370" s="1"/>
      <c r="C1370" s="1"/>
      <c r="D1370" s="31"/>
      <c r="E1370" s="31"/>
      <c r="F1370" s="31"/>
      <c r="G1370" s="31"/>
      <c r="H1370" s="31"/>
      <c r="I1370" s="1"/>
      <c r="J1370" s="41"/>
      <c r="K1370" s="2"/>
      <c r="L1370" s="1"/>
      <c r="M1370" s="1"/>
      <c r="N1370" s="1"/>
      <c r="O1370" s="1"/>
      <c r="P1370" s="1"/>
      <c r="Q1370" s="1"/>
      <c r="R1370" s="1"/>
    </row>
    <row r="1371" spans="1:18" x14ac:dyDescent="0.3">
      <c r="A1371" s="1"/>
      <c r="B1371" s="1"/>
      <c r="C1371" s="1"/>
      <c r="D1371" s="31"/>
      <c r="E1371" s="31"/>
      <c r="F1371" s="31"/>
      <c r="G1371" s="31"/>
      <c r="H1371" s="31"/>
      <c r="I1371" s="1"/>
      <c r="J1371" s="41"/>
      <c r="K1371" s="2"/>
      <c r="L1371" s="1"/>
      <c r="M1371" s="1"/>
      <c r="N1371" s="1"/>
      <c r="O1371" s="1"/>
      <c r="P1371" s="1"/>
      <c r="Q1371" s="1"/>
      <c r="R1371" s="1"/>
    </row>
    <row r="1372" spans="1:18" x14ac:dyDescent="0.3">
      <c r="A1372" s="1"/>
      <c r="B1372" s="1"/>
      <c r="C1372" s="1"/>
      <c r="D1372" s="31"/>
      <c r="E1372" s="31"/>
      <c r="F1372" s="31"/>
      <c r="G1372" s="31"/>
      <c r="H1372" s="31"/>
      <c r="I1372" s="1"/>
      <c r="J1372" s="41"/>
      <c r="K1372" s="2"/>
      <c r="L1372" s="1"/>
      <c r="M1372" s="1"/>
      <c r="N1372" s="1"/>
      <c r="O1372" s="1"/>
      <c r="P1372" s="1"/>
      <c r="Q1372" s="1"/>
      <c r="R1372" s="1"/>
    </row>
    <row r="1373" spans="1:18" x14ac:dyDescent="0.3">
      <c r="A1373" s="1"/>
      <c r="B1373" s="1"/>
      <c r="C1373" s="1"/>
      <c r="D1373" s="31"/>
      <c r="E1373" s="31"/>
      <c r="F1373" s="31"/>
      <c r="G1373" s="31"/>
      <c r="H1373" s="31"/>
      <c r="I1373" s="1"/>
      <c r="J1373" s="41"/>
      <c r="K1373" s="2"/>
      <c r="L1373" s="1"/>
      <c r="M1373" s="1"/>
      <c r="N1373" s="1"/>
      <c r="O1373" s="1"/>
      <c r="P1373" s="1"/>
      <c r="Q1373" s="1"/>
      <c r="R1373" s="1"/>
    </row>
    <row r="1374" spans="1:18" x14ac:dyDescent="0.3">
      <c r="A1374" s="1"/>
      <c r="B1374" s="1"/>
      <c r="C1374" s="1"/>
      <c r="D1374" s="31"/>
      <c r="E1374" s="31"/>
      <c r="F1374" s="31"/>
      <c r="G1374" s="31"/>
      <c r="H1374" s="31"/>
      <c r="I1374" s="1"/>
      <c r="J1374" s="41"/>
      <c r="K1374" s="2"/>
      <c r="L1374" s="1"/>
      <c r="M1374" s="1"/>
      <c r="N1374" s="1"/>
      <c r="O1374" s="1"/>
      <c r="P1374" s="1"/>
      <c r="Q1374" s="1"/>
      <c r="R1374" s="1"/>
    </row>
    <row r="1375" spans="1:18" x14ac:dyDescent="0.3">
      <c r="A1375" s="1"/>
      <c r="B1375" s="1"/>
      <c r="C1375" s="1"/>
      <c r="D1375" s="31"/>
      <c r="E1375" s="31"/>
      <c r="F1375" s="31"/>
      <c r="G1375" s="31"/>
      <c r="H1375" s="31"/>
      <c r="I1375" s="1"/>
      <c r="J1375" s="41"/>
      <c r="K1375" s="2"/>
      <c r="L1375" s="1"/>
      <c r="M1375" s="1"/>
      <c r="N1375" s="1"/>
      <c r="O1375" s="1"/>
      <c r="P1375" s="1"/>
      <c r="Q1375" s="1"/>
      <c r="R1375" s="1"/>
    </row>
    <row r="1376" spans="1:18" x14ac:dyDescent="0.3">
      <c r="A1376" s="1"/>
      <c r="B1376" s="1"/>
      <c r="C1376" s="1"/>
      <c r="D1376" s="31"/>
      <c r="E1376" s="31"/>
      <c r="F1376" s="31"/>
      <c r="G1376" s="31"/>
      <c r="H1376" s="31"/>
      <c r="I1376" s="1"/>
      <c r="J1376" s="41"/>
      <c r="K1376" s="2"/>
      <c r="L1376" s="1"/>
      <c r="M1376" s="1"/>
      <c r="N1376" s="1"/>
      <c r="O1376" s="1"/>
      <c r="P1376" s="1"/>
      <c r="Q1376" s="1"/>
      <c r="R1376" s="1"/>
    </row>
    <row r="1377" spans="1:18" x14ac:dyDescent="0.3">
      <c r="A1377" s="1"/>
      <c r="B1377" s="1"/>
      <c r="C1377" s="1"/>
      <c r="D1377" s="31"/>
      <c r="E1377" s="31"/>
      <c r="F1377" s="31"/>
      <c r="G1377" s="31"/>
      <c r="H1377" s="31"/>
      <c r="I1377" s="1"/>
      <c r="J1377" s="41"/>
      <c r="K1377" s="2"/>
      <c r="L1377" s="1"/>
      <c r="M1377" s="1"/>
      <c r="N1377" s="1"/>
      <c r="O1377" s="1"/>
      <c r="P1377" s="1"/>
      <c r="Q1377" s="1"/>
      <c r="R1377" s="1"/>
    </row>
    <row r="1378" spans="1:18" x14ac:dyDescent="0.3">
      <c r="A1378" s="1"/>
      <c r="B1378" s="1"/>
      <c r="C1378" s="1"/>
      <c r="D1378" s="31"/>
      <c r="E1378" s="31"/>
      <c r="F1378" s="31"/>
      <c r="G1378" s="31"/>
      <c r="H1378" s="31"/>
      <c r="I1378" s="1"/>
      <c r="J1378" s="41"/>
      <c r="K1378" s="2"/>
      <c r="L1378" s="1"/>
      <c r="M1378" s="1"/>
      <c r="N1378" s="1"/>
      <c r="O1378" s="1"/>
      <c r="P1378" s="1"/>
      <c r="Q1378" s="1"/>
      <c r="R1378" s="1"/>
    </row>
    <row r="1379" spans="1:18" x14ac:dyDescent="0.3">
      <c r="A1379" s="1"/>
      <c r="B1379" s="1"/>
      <c r="C1379" s="1"/>
      <c r="D1379" s="31"/>
      <c r="E1379" s="31"/>
      <c r="F1379" s="31"/>
      <c r="G1379" s="31"/>
      <c r="H1379" s="31"/>
      <c r="I1379" s="1"/>
      <c r="J1379" s="41"/>
      <c r="K1379" s="2"/>
      <c r="L1379" s="1"/>
      <c r="M1379" s="1"/>
      <c r="N1379" s="1"/>
      <c r="O1379" s="1"/>
      <c r="P1379" s="1"/>
      <c r="Q1379" s="1"/>
      <c r="R1379" s="1"/>
    </row>
    <row r="1380" spans="1:18" x14ac:dyDescent="0.3">
      <c r="A1380" s="1"/>
      <c r="B1380" s="1"/>
      <c r="C1380" s="1"/>
      <c r="D1380" s="31"/>
      <c r="E1380" s="31"/>
      <c r="F1380" s="31"/>
      <c r="G1380" s="31"/>
      <c r="H1380" s="31"/>
      <c r="I1380" s="1"/>
      <c r="J1380" s="41"/>
      <c r="K1380" s="2"/>
      <c r="L1380" s="1"/>
      <c r="M1380" s="1"/>
      <c r="N1380" s="1"/>
      <c r="O1380" s="1"/>
      <c r="P1380" s="1"/>
      <c r="Q1380" s="1"/>
      <c r="R1380" s="1"/>
    </row>
    <row r="1381" spans="1:18" x14ac:dyDescent="0.3">
      <c r="A1381" s="1"/>
      <c r="B1381" s="1"/>
      <c r="C1381" s="1"/>
      <c r="D1381" s="31"/>
      <c r="E1381" s="31"/>
      <c r="F1381" s="31"/>
      <c r="G1381" s="31"/>
      <c r="H1381" s="31"/>
      <c r="I1381" s="1"/>
      <c r="J1381" s="41"/>
      <c r="K1381" s="2"/>
      <c r="L1381" s="1"/>
      <c r="M1381" s="1"/>
      <c r="N1381" s="1"/>
      <c r="O1381" s="1"/>
      <c r="P1381" s="1"/>
      <c r="Q1381" s="1"/>
      <c r="R1381" s="1"/>
    </row>
    <row r="1382" spans="1:18" x14ac:dyDescent="0.3">
      <c r="A1382" s="1"/>
      <c r="B1382" s="1"/>
      <c r="C1382" s="1"/>
      <c r="D1382" s="31"/>
      <c r="E1382" s="31"/>
      <c r="F1382" s="31"/>
      <c r="G1382" s="31"/>
      <c r="H1382" s="31"/>
      <c r="I1382" s="1"/>
      <c r="J1382" s="41"/>
      <c r="K1382" s="2"/>
      <c r="L1382" s="1"/>
      <c r="M1382" s="1"/>
      <c r="N1382" s="1"/>
      <c r="O1382" s="1"/>
      <c r="P1382" s="1"/>
      <c r="Q1382" s="1"/>
      <c r="R1382" s="1"/>
    </row>
    <row r="1383" spans="1:18" x14ac:dyDescent="0.3">
      <c r="A1383" s="1"/>
      <c r="B1383" s="1"/>
      <c r="C1383" s="1"/>
      <c r="D1383" s="31"/>
      <c r="E1383" s="31"/>
      <c r="F1383" s="31"/>
      <c r="G1383" s="31"/>
      <c r="H1383" s="31"/>
      <c r="I1383" s="1"/>
      <c r="J1383" s="41"/>
      <c r="K1383" s="2"/>
      <c r="L1383" s="1"/>
      <c r="M1383" s="1"/>
      <c r="N1383" s="1"/>
      <c r="O1383" s="1"/>
      <c r="P1383" s="1"/>
      <c r="Q1383" s="1"/>
      <c r="R1383" s="1"/>
    </row>
    <row r="1384" spans="1:18" x14ac:dyDescent="0.3">
      <c r="A1384" s="1"/>
      <c r="B1384" s="1"/>
      <c r="C1384" s="1"/>
      <c r="D1384" s="31"/>
      <c r="E1384" s="31"/>
      <c r="F1384" s="31"/>
      <c r="G1384" s="31"/>
      <c r="H1384" s="31"/>
      <c r="I1384" s="1"/>
      <c r="J1384" s="41"/>
      <c r="K1384" s="2"/>
      <c r="L1384" s="1"/>
      <c r="M1384" s="1"/>
      <c r="N1384" s="1"/>
      <c r="O1384" s="1"/>
      <c r="P1384" s="1"/>
      <c r="Q1384" s="1"/>
      <c r="R1384" s="1"/>
    </row>
    <row r="1385" spans="1:18" x14ac:dyDescent="0.3">
      <c r="A1385" s="1"/>
      <c r="B1385" s="1"/>
      <c r="C1385" s="1"/>
      <c r="D1385" s="31"/>
      <c r="E1385" s="31"/>
      <c r="F1385" s="31"/>
      <c r="G1385" s="31"/>
      <c r="H1385" s="31"/>
      <c r="I1385" s="1"/>
      <c r="J1385" s="41"/>
      <c r="K1385" s="2"/>
      <c r="L1385" s="1"/>
      <c r="M1385" s="1"/>
      <c r="N1385" s="1"/>
      <c r="O1385" s="1"/>
      <c r="P1385" s="1"/>
      <c r="Q1385" s="1"/>
      <c r="R1385" s="1"/>
    </row>
    <row r="1386" spans="1:18" x14ac:dyDescent="0.3">
      <c r="A1386" s="1"/>
      <c r="B1386" s="1"/>
      <c r="C1386" s="1"/>
      <c r="D1386" s="31"/>
      <c r="E1386" s="31"/>
      <c r="F1386" s="31"/>
      <c r="G1386" s="31"/>
      <c r="H1386" s="31"/>
      <c r="I1386" s="1"/>
      <c r="J1386" s="41"/>
      <c r="K1386" s="2"/>
      <c r="L1386" s="1"/>
      <c r="M1386" s="1"/>
      <c r="N1386" s="1"/>
      <c r="O1386" s="1"/>
      <c r="P1386" s="1"/>
      <c r="Q1386" s="1"/>
      <c r="R1386" s="1"/>
    </row>
    <row r="1387" spans="1:18" x14ac:dyDescent="0.3">
      <c r="A1387" s="1"/>
      <c r="B1387" s="1"/>
      <c r="C1387" s="1"/>
      <c r="D1387" s="31"/>
      <c r="E1387" s="31"/>
      <c r="F1387" s="31"/>
      <c r="G1387" s="31"/>
      <c r="H1387" s="31"/>
      <c r="I1387" s="1"/>
      <c r="J1387" s="41"/>
      <c r="K1387" s="2"/>
      <c r="L1387" s="1"/>
      <c r="M1387" s="1"/>
      <c r="N1387" s="1"/>
      <c r="O1387" s="1"/>
      <c r="P1387" s="1"/>
      <c r="Q1387" s="1"/>
      <c r="R1387" s="1"/>
    </row>
    <row r="1388" spans="1:18" x14ac:dyDescent="0.3">
      <c r="A1388" s="1"/>
      <c r="B1388" s="1"/>
      <c r="C1388" s="1"/>
      <c r="D1388" s="31"/>
      <c r="E1388" s="31"/>
      <c r="F1388" s="31"/>
      <c r="G1388" s="31"/>
      <c r="H1388" s="31"/>
      <c r="I1388" s="1"/>
      <c r="J1388" s="41"/>
      <c r="K1388" s="2"/>
      <c r="L1388" s="1"/>
      <c r="M1388" s="1"/>
      <c r="N1388" s="1"/>
      <c r="O1388" s="1"/>
      <c r="P1388" s="1"/>
      <c r="Q1388" s="1"/>
      <c r="R1388" s="1"/>
    </row>
    <row r="1389" spans="1:18" x14ac:dyDescent="0.3">
      <c r="A1389" s="1"/>
      <c r="B1389" s="1"/>
      <c r="C1389" s="1"/>
      <c r="D1389" s="31"/>
      <c r="E1389" s="31"/>
      <c r="F1389" s="31"/>
      <c r="G1389" s="31"/>
      <c r="H1389" s="31"/>
      <c r="I1389" s="1"/>
      <c r="J1389" s="41"/>
      <c r="K1389" s="2"/>
      <c r="L1389" s="1"/>
      <c r="M1389" s="1"/>
      <c r="N1389" s="1"/>
      <c r="O1389" s="1"/>
      <c r="P1389" s="1"/>
      <c r="Q1389" s="1"/>
      <c r="R1389" s="1"/>
    </row>
    <row r="1390" spans="1:18" x14ac:dyDescent="0.3">
      <c r="A1390" s="1"/>
      <c r="B1390" s="1"/>
      <c r="C1390" s="1"/>
      <c r="D1390" s="31"/>
      <c r="E1390" s="31"/>
      <c r="F1390" s="31"/>
      <c r="G1390" s="31"/>
      <c r="H1390" s="31"/>
      <c r="I1390" s="1"/>
      <c r="J1390" s="41"/>
      <c r="K1390" s="2"/>
      <c r="L1390" s="1"/>
      <c r="M1390" s="1"/>
      <c r="N1390" s="1"/>
      <c r="O1390" s="1"/>
      <c r="P1390" s="1"/>
      <c r="Q1390" s="1"/>
      <c r="R1390" s="1"/>
    </row>
    <row r="1391" spans="1:18" x14ac:dyDescent="0.3">
      <c r="A1391" s="1"/>
      <c r="B1391" s="1"/>
      <c r="C1391" s="1"/>
      <c r="D1391" s="31"/>
      <c r="E1391" s="31"/>
      <c r="F1391" s="31"/>
      <c r="G1391" s="31"/>
      <c r="H1391" s="31"/>
      <c r="I1391" s="1"/>
      <c r="J1391" s="41"/>
      <c r="K1391" s="2"/>
      <c r="L1391" s="1"/>
      <c r="M1391" s="1"/>
      <c r="N1391" s="1"/>
      <c r="O1391" s="1"/>
      <c r="P1391" s="1"/>
      <c r="Q1391" s="1"/>
      <c r="R1391" s="1"/>
    </row>
    <row r="1392" spans="1:18" x14ac:dyDescent="0.3">
      <c r="A1392" s="1"/>
      <c r="B1392" s="1"/>
      <c r="C1392" s="1"/>
      <c r="D1392" s="31"/>
      <c r="E1392" s="31"/>
      <c r="F1392" s="31"/>
      <c r="G1392" s="31"/>
      <c r="H1392" s="31"/>
      <c r="I1392" s="1"/>
      <c r="J1392" s="41"/>
      <c r="K1392" s="2"/>
      <c r="L1392" s="1"/>
      <c r="M1392" s="1"/>
      <c r="N1392" s="1"/>
      <c r="O1392" s="1"/>
      <c r="P1392" s="1"/>
      <c r="Q1392" s="1"/>
      <c r="R1392" s="1"/>
    </row>
    <row r="1393" spans="1:18" x14ac:dyDescent="0.3">
      <c r="A1393" s="1"/>
      <c r="B1393" s="1"/>
      <c r="C1393" s="1"/>
      <c r="D1393" s="31"/>
      <c r="E1393" s="31"/>
      <c r="F1393" s="31"/>
      <c r="G1393" s="31"/>
      <c r="H1393" s="31"/>
      <c r="I1393" s="1"/>
      <c r="J1393" s="41"/>
      <c r="K1393" s="2"/>
      <c r="L1393" s="1"/>
      <c r="M1393" s="1"/>
      <c r="N1393" s="1"/>
      <c r="O1393" s="1"/>
      <c r="P1393" s="1"/>
      <c r="Q1393" s="1"/>
      <c r="R1393" s="1"/>
    </row>
    <row r="1394" spans="1:18" x14ac:dyDescent="0.3">
      <c r="A1394" s="1"/>
      <c r="B1394" s="1"/>
      <c r="C1394" s="1"/>
      <c r="D1394" s="31"/>
      <c r="E1394" s="31"/>
      <c r="F1394" s="31"/>
      <c r="G1394" s="31"/>
      <c r="H1394" s="31"/>
      <c r="I1394" s="1"/>
      <c r="J1394" s="41"/>
      <c r="K1394" s="2"/>
      <c r="L1394" s="1"/>
      <c r="M1394" s="1"/>
      <c r="N1394" s="1"/>
      <c r="O1394" s="1"/>
      <c r="P1394" s="1"/>
      <c r="Q1394" s="1"/>
      <c r="R1394" s="1"/>
    </row>
    <row r="1395" spans="1:18" x14ac:dyDescent="0.3">
      <c r="A1395" s="1"/>
      <c r="B1395" s="1"/>
      <c r="C1395" s="1"/>
      <c r="D1395" s="31"/>
      <c r="E1395" s="31"/>
      <c r="F1395" s="31"/>
      <c r="G1395" s="31"/>
      <c r="H1395" s="31"/>
      <c r="I1395" s="1"/>
      <c r="J1395" s="41"/>
      <c r="K1395" s="2"/>
      <c r="L1395" s="1"/>
      <c r="M1395" s="1"/>
      <c r="N1395" s="1"/>
      <c r="O1395" s="1"/>
      <c r="P1395" s="1"/>
      <c r="Q1395" s="1"/>
      <c r="R1395" s="1"/>
    </row>
    <row r="1396" spans="1:18" x14ac:dyDescent="0.3">
      <c r="A1396" s="1"/>
      <c r="B1396" s="1"/>
      <c r="C1396" s="1"/>
      <c r="D1396" s="31"/>
      <c r="E1396" s="31"/>
      <c r="F1396" s="31"/>
      <c r="G1396" s="31"/>
      <c r="H1396" s="31"/>
      <c r="I1396" s="1"/>
      <c r="J1396" s="41"/>
      <c r="K1396" s="2"/>
      <c r="L1396" s="1"/>
      <c r="M1396" s="1"/>
      <c r="N1396" s="1"/>
      <c r="O1396" s="1"/>
      <c r="P1396" s="1"/>
      <c r="Q1396" s="1"/>
      <c r="R1396" s="1"/>
    </row>
    <row r="1397" spans="1:18" x14ac:dyDescent="0.3">
      <c r="A1397" s="1"/>
      <c r="B1397" s="1"/>
      <c r="C1397" s="1"/>
      <c r="D1397" s="31"/>
      <c r="E1397" s="31"/>
      <c r="F1397" s="31"/>
      <c r="G1397" s="31"/>
      <c r="H1397" s="31"/>
      <c r="I1397" s="1"/>
      <c r="J1397" s="41"/>
      <c r="K1397" s="2"/>
      <c r="L1397" s="1"/>
      <c r="M1397" s="1"/>
      <c r="N1397" s="1"/>
      <c r="O1397" s="1"/>
      <c r="P1397" s="1"/>
      <c r="Q1397" s="1"/>
      <c r="R1397" s="1"/>
    </row>
    <row r="1398" spans="1:18" x14ac:dyDescent="0.3">
      <c r="A1398" s="1"/>
      <c r="B1398" s="1"/>
      <c r="C1398" s="1"/>
      <c r="D1398" s="31"/>
      <c r="E1398" s="31"/>
      <c r="F1398" s="31"/>
      <c r="G1398" s="31"/>
      <c r="H1398" s="31"/>
      <c r="I1398" s="1"/>
      <c r="J1398" s="41"/>
      <c r="K1398" s="2"/>
      <c r="L1398" s="1"/>
      <c r="M1398" s="1"/>
      <c r="N1398" s="1"/>
      <c r="O1398" s="1"/>
      <c r="P1398" s="1"/>
      <c r="Q1398" s="1"/>
      <c r="R1398" s="1"/>
    </row>
    <row r="1399" spans="1:18" x14ac:dyDescent="0.3">
      <c r="A1399" s="1"/>
      <c r="B1399" s="1"/>
      <c r="C1399" s="1"/>
      <c r="D1399" s="31"/>
      <c r="E1399" s="31"/>
      <c r="F1399" s="31"/>
      <c r="G1399" s="31"/>
      <c r="H1399" s="31"/>
      <c r="I1399" s="1"/>
      <c r="J1399" s="41"/>
      <c r="K1399" s="2"/>
      <c r="L1399" s="1"/>
      <c r="M1399" s="1"/>
      <c r="N1399" s="1"/>
      <c r="O1399" s="1"/>
      <c r="P1399" s="1"/>
      <c r="Q1399" s="1"/>
      <c r="R1399" s="1"/>
    </row>
    <row r="1400" spans="1:18" x14ac:dyDescent="0.3">
      <c r="A1400" s="1"/>
      <c r="B1400" s="1"/>
      <c r="C1400" s="1"/>
      <c r="D1400" s="31"/>
      <c r="E1400" s="31"/>
      <c r="F1400" s="31"/>
      <c r="G1400" s="31"/>
      <c r="H1400" s="31"/>
      <c r="I1400" s="1"/>
      <c r="J1400" s="41"/>
      <c r="K1400" s="2"/>
      <c r="L1400" s="1"/>
      <c r="M1400" s="1"/>
      <c r="N1400" s="1"/>
      <c r="O1400" s="1"/>
      <c r="P1400" s="1"/>
      <c r="Q1400" s="1"/>
      <c r="R1400" s="1"/>
    </row>
    <row r="1401" spans="1:18" x14ac:dyDescent="0.3">
      <c r="A1401" s="1"/>
      <c r="B1401" s="1"/>
      <c r="C1401" s="1"/>
      <c r="D1401" s="31"/>
      <c r="E1401" s="31"/>
      <c r="F1401" s="31"/>
      <c r="G1401" s="31"/>
      <c r="H1401" s="31"/>
      <c r="I1401" s="1"/>
      <c r="J1401" s="41"/>
      <c r="K1401" s="2"/>
      <c r="L1401" s="1"/>
      <c r="M1401" s="1"/>
      <c r="N1401" s="1"/>
      <c r="O1401" s="1"/>
      <c r="P1401" s="1"/>
      <c r="Q1401" s="1"/>
      <c r="R1401" s="1"/>
    </row>
    <row r="1402" spans="1:18" x14ac:dyDescent="0.3">
      <c r="A1402" s="1"/>
      <c r="B1402" s="1"/>
      <c r="C1402" s="1"/>
      <c r="D1402" s="31"/>
      <c r="E1402" s="31"/>
      <c r="F1402" s="31"/>
      <c r="G1402" s="31"/>
      <c r="H1402" s="31"/>
      <c r="I1402" s="1"/>
      <c r="J1402" s="41"/>
      <c r="K1402" s="2"/>
      <c r="L1402" s="1"/>
      <c r="M1402" s="1"/>
      <c r="N1402" s="1"/>
      <c r="O1402" s="1"/>
      <c r="P1402" s="1"/>
      <c r="Q1402" s="1"/>
      <c r="R1402" s="1"/>
    </row>
    <row r="1403" spans="1:18" x14ac:dyDescent="0.3">
      <c r="A1403" s="1"/>
      <c r="B1403" s="1"/>
      <c r="C1403" s="1"/>
      <c r="D1403" s="31"/>
      <c r="E1403" s="31"/>
      <c r="F1403" s="31"/>
      <c r="G1403" s="31"/>
      <c r="H1403" s="31"/>
      <c r="I1403" s="1"/>
      <c r="J1403" s="41"/>
      <c r="K1403" s="2"/>
      <c r="L1403" s="1"/>
      <c r="M1403" s="1"/>
      <c r="N1403" s="1"/>
      <c r="O1403" s="1"/>
      <c r="P1403" s="1"/>
      <c r="Q1403" s="1"/>
      <c r="R1403" s="1"/>
    </row>
    <row r="1404" spans="1:18" x14ac:dyDescent="0.3">
      <c r="A1404" s="1"/>
      <c r="B1404" s="1"/>
      <c r="C1404" s="1"/>
      <c r="D1404" s="31"/>
      <c r="E1404" s="31"/>
      <c r="F1404" s="31"/>
      <c r="G1404" s="31"/>
      <c r="H1404" s="31"/>
      <c r="I1404" s="1"/>
      <c r="J1404" s="41"/>
      <c r="K1404" s="2"/>
      <c r="L1404" s="1"/>
      <c r="M1404" s="1"/>
      <c r="N1404" s="1"/>
      <c r="O1404" s="1"/>
      <c r="P1404" s="1"/>
      <c r="Q1404" s="1"/>
      <c r="R1404" s="1"/>
    </row>
    <row r="1405" spans="1:18" x14ac:dyDescent="0.3">
      <c r="A1405" s="1"/>
      <c r="B1405" s="1"/>
      <c r="C1405" s="1"/>
      <c r="D1405" s="31"/>
      <c r="E1405" s="31"/>
      <c r="F1405" s="31"/>
      <c r="G1405" s="31"/>
      <c r="H1405" s="31"/>
      <c r="I1405" s="1"/>
      <c r="J1405" s="41"/>
      <c r="K1405" s="2"/>
      <c r="L1405" s="1"/>
      <c r="M1405" s="1"/>
      <c r="N1405" s="1"/>
      <c r="O1405" s="1"/>
      <c r="P1405" s="1"/>
      <c r="Q1405" s="1"/>
      <c r="R1405" s="1"/>
    </row>
  </sheetData>
  <sheetProtection algorithmName="SHA-512" hashValue="SavuZ1koKckgvsfX2Ei8hw1sIKr9R4/SXPuihEaXJ8Qd0GP2j71StW2sSKLy+Pma6ojOzAx5UPRo86zKStw5FQ==" saltValue="8xkfuQfKTBdqayDTPi94jg==" spinCount="100000" sheet="1" objects="1" scenarios="1" selectLockedCells="1"/>
  <mergeCells count="238">
    <mergeCell ref="D1189:H1189"/>
    <mergeCell ref="D1194:H1194"/>
    <mergeCell ref="D1196:H1196"/>
    <mergeCell ref="D1201:H1201"/>
    <mergeCell ref="D1203:H1203"/>
    <mergeCell ref="D1206:H1206"/>
    <mergeCell ref="D1208:H1208"/>
    <mergeCell ref="D1210:H1210"/>
    <mergeCell ref="D1212:H1212"/>
    <mergeCell ref="B1133:H1133"/>
    <mergeCell ref="B1134:H1134"/>
    <mergeCell ref="B1146:C1146"/>
    <mergeCell ref="G1145:H1145"/>
    <mergeCell ref="B1150:D1150"/>
    <mergeCell ref="G1149:H1149"/>
    <mergeCell ref="G1150:H1150"/>
    <mergeCell ref="G1146:H1146"/>
    <mergeCell ref="D1186:H1186"/>
    <mergeCell ref="B1186:C1186"/>
    <mergeCell ref="D900:H900"/>
    <mergeCell ref="B903:H903"/>
    <mergeCell ref="B904:H904"/>
    <mergeCell ref="D919:H919"/>
    <mergeCell ref="D921:H921"/>
    <mergeCell ref="D924:H924"/>
    <mergeCell ref="D926:H926"/>
    <mergeCell ref="D928:H928"/>
    <mergeCell ref="B1132:H1132"/>
    <mergeCell ref="D957:H957"/>
    <mergeCell ref="D960:H960"/>
    <mergeCell ref="D962:H962"/>
    <mergeCell ref="D967:H967"/>
    <mergeCell ref="D969:H969"/>
    <mergeCell ref="D971:H971"/>
    <mergeCell ref="D973:H973"/>
    <mergeCell ref="D989:E989"/>
    <mergeCell ref="G989:H989"/>
    <mergeCell ref="D991:H991"/>
    <mergeCell ref="D993:E993"/>
    <mergeCell ref="G993:H993"/>
    <mergeCell ref="D996:H996"/>
    <mergeCell ref="D1001:H1001"/>
    <mergeCell ref="D1003:H1003"/>
    <mergeCell ref="D894:H894"/>
    <mergeCell ref="D858:H858"/>
    <mergeCell ref="D860:H860"/>
    <mergeCell ref="D863:H863"/>
    <mergeCell ref="D865:H865"/>
    <mergeCell ref="D867:H867"/>
    <mergeCell ref="D869:H869"/>
    <mergeCell ref="D884:H884"/>
    <mergeCell ref="D896:H896"/>
    <mergeCell ref="D802:H802"/>
    <mergeCell ref="D805:H805"/>
    <mergeCell ref="B815:C815"/>
    <mergeCell ref="D815:H815"/>
    <mergeCell ref="D835:H835"/>
    <mergeCell ref="D838:H838"/>
    <mergeCell ref="D840:H840"/>
    <mergeCell ref="D842:H842"/>
    <mergeCell ref="D844:H844"/>
    <mergeCell ref="B748:C748"/>
    <mergeCell ref="D748:H748"/>
    <mergeCell ref="D750:H750"/>
    <mergeCell ref="D766:E766"/>
    <mergeCell ref="G766:H766"/>
    <mergeCell ref="D771:H771"/>
    <mergeCell ref="B796:H796"/>
    <mergeCell ref="B797:H797"/>
    <mergeCell ref="B798:H798"/>
    <mergeCell ref="D781:H781"/>
    <mergeCell ref="D784:H784"/>
    <mergeCell ref="D786:H786"/>
    <mergeCell ref="D788:H788"/>
    <mergeCell ref="D790:H790"/>
    <mergeCell ref="D793:H793"/>
    <mergeCell ref="D720:H720"/>
    <mergeCell ref="D722:H722"/>
    <mergeCell ref="G724:H724"/>
    <mergeCell ref="G725:H725"/>
    <mergeCell ref="D728:H728"/>
    <mergeCell ref="D730:H730"/>
    <mergeCell ref="D732:H732"/>
    <mergeCell ref="D737:H737"/>
    <mergeCell ref="B743:C743"/>
    <mergeCell ref="D743:H743"/>
    <mergeCell ref="D655:H655"/>
    <mergeCell ref="B659:C659"/>
    <mergeCell ref="D659:H659"/>
    <mergeCell ref="D662:H662"/>
    <mergeCell ref="D664:H664"/>
    <mergeCell ref="D666:H666"/>
    <mergeCell ref="D668:H668"/>
    <mergeCell ref="D679:H679"/>
    <mergeCell ref="D684:H684"/>
    <mergeCell ref="D229:H229"/>
    <mergeCell ref="D255:H255"/>
    <mergeCell ref="D242:H242"/>
    <mergeCell ref="D244:H244"/>
    <mergeCell ref="D249:H249"/>
    <mergeCell ref="D251:H251"/>
    <mergeCell ref="D253:H253"/>
    <mergeCell ref="D231:H231"/>
    <mergeCell ref="D233:H233"/>
    <mergeCell ref="D180:H180"/>
    <mergeCell ref="D182:H182"/>
    <mergeCell ref="D187:H187"/>
    <mergeCell ref="D205:H205"/>
    <mergeCell ref="D207:H207"/>
    <mergeCell ref="D219:H219"/>
    <mergeCell ref="B222:I222"/>
    <mergeCell ref="D224:H224"/>
    <mergeCell ref="D226:H226"/>
    <mergeCell ref="M1:O1"/>
    <mergeCell ref="M2:M3"/>
    <mergeCell ref="N2:N3"/>
    <mergeCell ref="O2:O3"/>
    <mergeCell ref="D8:H8"/>
    <mergeCell ref="D10:H10"/>
    <mergeCell ref="A1:J1"/>
    <mergeCell ref="A3:J3"/>
    <mergeCell ref="D110:E110"/>
    <mergeCell ref="G110:H110"/>
    <mergeCell ref="D12:H12"/>
    <mergeCell ref="D5:H5"/>
    <mergeCell ref="D28:H28"/>
    <mergeCell ref="D30:H30"/>
    <mergeCell ref="D14:H14"/>
    <mergeCell ref="D17:H17"/>
    <mergeCell ref="D19:H19"/>
    <mergeCell ref="D21:H21"/>
    <mergeCell ref="D26:H26"/>
    <mergeCell ref="G35:H35"/>
    <mergeCell ref="G36:H36"/>
    <mergeCell ref="B80:E80"/>
    <mergeCell ref="D82:H82"/>
    <mergeCell ref="D86:H86"/>
    <mergeCell ref="D108:H108"/>
    <mergeCell ref="D33:H33"/>
    <mergeCell ref="B35:B36"/>
    <mergeCell ref="A35:A36"/>
    <mergeCell ref="D38:H38"/>
    <mergeCell ref="D63:H63"/>
    <mergeCell ref="D41:H41"/>
    <mergeCell ref="D43:H43"/>
    <mergeCell ref="D45:H45"/>
    <mergeCell ref="D47:H47"/>
    <mergeCell ref="D61:H61"/>
    <mergeCell ref="D424:H424"/>
    <mergeCell ref="D426:H426"/>
    <mergeCell ref="D413:H413"/>
    <mergeCell ref="D415:H415"/>
    <mergeCell ref="D417:H417"/>
    <mergeCell ref="D419:H419"/>
    <mergeCell ref="B236:I236"/>
    <mergeCell ref="B238:I238"/>
    <mergeCell ref="D240:H240"/>
    <mergeCell ref="B313:C313"/>
    <mergeCell ref="D313:H313"/>
    <mergeCell ref="B320:C320"/>
    <mergeCell ref="D318:H318"/>
    <mergeCell ref="D320:H320"/>
    <mergeCell ref="D292:H292"/>
    <mergeCell ref="D294:H294"/>
    <mergeCell ref="D296:H296"/>
    <mergeCell ref="D298:H298"/>
    <mergeCell ref="D309:H309"/>
    <mergeCell ref="D270:H270"/>
    <mergeCell ref="D272:H272"/>
    <mergeCell ref="D275:H275"/>
    <mergeCell ref="D289:H289"/>
    <mergeCell ref="D323:H323"/>
    <mergeCell ref="D325:H325"/>
    <mergeCell ref="D327:H327"/>
    <mergeCell ref="D329:H329"/>
    <mergeCell ref="D390:H390"/>
    <mergeCell ref="D388:H388"/>
    <mergeCell ref="D411:H411"/>
    <mergeCell ref="D403:H403"/>
    <mergeCell ref="D405:H405"/>
    <mergeCell ref="D408:H408"/>
    <mergeCell ref="G474:H474"/>
    <mergeCell ref="B474:C474"/>
    <mergeCell ref="G477:H477"/>
    <mergeCell ref="G478:H478"/>
    <mergeCell ref="D501:H501"/>
    <mergeCell ref="D483:H483"/>
    <mergeCell ref="D485:H485"/>
    <mergeCell ref="D487:H487"/>
    <mergeCell ref="D431:H431"/>
    <mergeCell ref="D435:H435"/>
    <mergeCell ref="B462:I462"/>
    <mergeCell ref="B463:I463"/>
    <mergeCell ref="G473:H473"/>
    <mergeCell ref="D525:H525"/>
    <mergeCell ref="D527:H527"/>
    <mergeCell ref="D503:H503"/>
    <mergeCell ref="D515:H515"/>
    <mergeCell ref="D518:H518"/>
    <mergeCell ref="D521:H521"/>
    <mergeCell ref="D523:H523"/>
    <mergeCell ref="D541:H541"/>
    <mergeCell ref="D588:H588"/>
    <mergeCell ref="D591:H591"/>
    <mergeCell ref="D637:H637"/>
    <mergeCell ref="D639:H639"/>
    <mergeCell ref="B642:H642"/>
    <mergeCell ref="B643:H643"/>
    <mergeCell ref="D651:H651"/>
    <mergeCell ref="B651:C651"/>
    <mergeCell ref="B653:C653"/>
    <mergeCell ref="D653:H653"/>
    <mergeCell ref="B595:C595"/>
    <mergeCell ref="D608:H608"/>
    <mergeCell ref="D611:H611"/>
    <mergeCell ref="D614:H614"/>
    <mergeCell ref="D625:H625"/>
    <mergeCell ref="D627:H627"/>
    <mergeCell ref="D630:H630"/>
    <mergeCell ref="D635:H635"/>
    <mergeCell ref="G632:H632"/>
    <mergeCell ref="G633:H633"/>
    <mergeCell ref="B1016:H1016"/>
    <mergeCell ref="D1020:E1020"/>
    <mergeCell ref="G1020:H1020"/>
    <mergeCell ref="D1129:H1129"/>
    <mergeCell ref="D1024:H1024"/>
    <mergeCell ref="D1042:H1042"/>
    <mergeCell ref="D1046:H1046"/>
    <mergeCell ref="D1109:E1109"/>
    <mergeCell ref="G1109:H1109"/>
    <mergeCell ref="D1111:H1111"/>
    <mergeCell ref="D1113:H1113"/>
    <mergeCell ref="D1122:H1122"/>
    <mergeCell ref="D1127:H1127"/>
    <mergeCell ref="D1081:H1081"/>
    <mergeCell ref="D1083:H1083"/>
    <mergeCell ref="D1085:H108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OPGAVER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Sørensen</dc:creator>
  <cp:lastModifiedBy>John Sørensen</cp:lastModifiedBy>
  <dcterms:created xsi:type="dcterms:W3CDTF">2019-03-04T12:34:01Z</dcterms:created>
  <dcterms:modified xsi:type="dcterms:W3CDTF">2021-04-08T11:32:49Z</dcterms:modified>
</cp:coreProperties>
</file>